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DE0E633-A614-4399-B5C5-6E4FC83C73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'!$A$1:$E$74</definedName>
    <definedName name="_xlnm.Print_Area" localSheetId="1">'ZMIANY DO WPF  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13" i="2"/>
  <c r="E13" i="1"/>
  <c r="E2" i="1" l="1"/>
  <c r="F6" i="2"/>
  <c r="G5" i="2"/>
  <c r="E5" i="2" s="1"/>
  <c r="E6" i="2" s="1"/>
  <c r="E54" i="1" l="1"/>
  <c r="E70" i="1" l="1"/>
  <c r="E56" i="1"/>
  <c r="E72" i="1" s="1"/>
  <c r="E69" i="1" l="1"/>
  <c r="E71" i="1"/>
  <c r="E73" i="1" l="1"/>
</calcChain>
</file>

<file path=xl/sharedStrings.xml><?xml version="1.0" encoding="utf-8"?>
<sst xmlns="http://schemas.openxmlformats.org/spreadsheetml/2006/main" count="143" uniqueCount="101">
  <si>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</si>
  <si>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</si>
  <si>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</si>
  <si>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</si>
  <si>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</si>
  <si>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</si>
  <si>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</si>
  <si>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</si>
  <si>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</si>
  <si>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</si>
  <si>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</si>
  <si>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</si>
  <si>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</si>
  <si>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</si>
  <si>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</si>
  <si>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801</t>
  </si>
  <si>
    <t>UWAGI</t>
  </si>
  <si>
    <t>900</t>
  </si>
  <si>
    <t>6050</t>
  </si>
  <si>
    <t>-</t>
  </si>
  <si>
    <t>FS Łochynia</t>
  </si>
  <si>
    <t>FS Czarny Las</t>
  </si>
  <si>
    <t>FS Rybna</t>
  </si>
  <si>
    <t>FS Lubojenka</t>
  </si>
  <si>
    <t>FS Borowno</t>
  </si>
  <si>
    <t>FS Grabowa</t>
  </si>
  <si>
    <t>FS Nowy Broniszew</t>
  </si>
  <si>
    <t>FS Grabówka</t>
  </si>
  <si>
    <t>FS Kokawa</t>
  </si>
  <si>
    <t>Opracowanie projektu miejscowego planu zagospodarowania przestrzennego w  miejscowościach Mykanów, Wola Kiedrzyńska, Kokawa, Przedkocin, Kuźnica Kiedrzyńska i Czarny Las</t>
  </si>
  <si>
    <t xml:space="preserve">ZMIANA </t>
  </si>
  <si>
    <t xml:space="preserve">PRZED ZMIANĄ </t>
  </si>
  <si>
    <t xml:space="preserve">PO ZMIANIE </t>
  </si>
  <si>
    <t>WPROWADZENIE ZADANIA DO WPF</t>
  </si>
  <si>
    <t>zabezpieczenie wkładu własnego do projektu "Podróże z klasą"</t>
  </si>
  <si>
    <t>0960</t>
  </si>
  <si>
    <t>90095</t>
  </si>
  <si>
    <t>600</t>
  </si>
  <si>
    <t>60016</t>
  </si>
  <si>
    <t>921</t>
  </si>
  <si>
    <t>92120</t>
  </si>
  <si>
    <t>6570</t>
  </si>
  <si>
    <t>Remont więźby i pokrycia dachowego Kościoła Parafialnego w Borownie w gminie Mykanów</t>
  </si>
  <si>
    <t>Remont i konserwacja nagrobku Edwarda Reszke - Grobowiec Rodziny Karpińskich i Michalskich na cmentarzu w Borownie w gminie Mykanów</t>
  </si>
  <si>
    <t>Budowa całorocznego domku na cele wiejskie sołectwa Kuźnica Lechowa</t>
  </si>
  <si>
    <t>Rewitalizacja terenu na potrzeby rekreacji w rejonie ulic Głównej i Stawowej w m. Lubojenka</t>
  </si>
  <si>
    <t>Montaż instalacji OZE na terenie Gminy Mykanów</t>
  </si>
  <si>
    <t>Rozbudowa Zespołu Szkolno-Przedszkolnego w Wierzchowisku o 10 sal lekcyjnych w formule zaprojektuj i wybuduj</t>
  </si>
  <si>
    <t>Budowa parkingu przy Szkole Podstawowej w Starym Broniszewie</t>
  </si>
  <si>
    <t>Modernizacja drogi gminnej w miejscowości Stary Cykarzew - ul. Dębowa</t>
  </si>
  <si>
    <t>Przebudowa drogi gminnej ul. Żwirki i Wigury w Borownie, Gmina Mykanów</t>
  </si>
  <si>
    <t>Budowa i modernizacja dróg gminnych w gminie Mykanów</t>
  </si>
  <si>
    <t>90005</t>
  </si>
  <si>
    <t>92109</t>
  </si>
  <si>
    <t>010</t>
  </si>
  <si>
    <t>01042</t>
  </si>
  <si>
    <t>80195</t>
  </si>
  <si>
    <t>Przebudowa dróg gminnych nr 599020S i 599022S łączących miejscowości Rybna i Stary Kocin w Gminie Mykanów (wyrok sądu)</t>
  </si>
  <si>
    <t>2460</t>
  </si>
  <si>
    <t>0940</t>
  </si>
  <si>
    <t>855</t>
  </si>
  <si>
    <t>85502</t>
  </si>
  <si>
    <t>2910</t>
  </si>
  <si>
    <t>700</t>
  </si>
  <si>
    <t>70005</t>
  </si>
  <si>
    <t>6060</t>
  </si>
  <si>
    <t>Modernizacja drogi transportu rolnego Mykanów - Stary Cykarzew na działce ew. nr 202 w miejscvowości Mykanów, gm. Mykanów</t>
  </si>
  <si>
    <t>80101/80103/80104/80149/80150</t>
  </si>
  <si>
    <t>2540/2590</t>
  </si>
  <si>
    <t>zabezpieczenie wkładu własnego do projektu "Podróże z klasą" - darowizny od rodziców</t>
  </si>
  <si>
    <t>4010/4110/4120</t>
  </si>
  <si>
    <t>2690</t>
  </si>
  <si>
    <t>6090</t>
  </si>
  <si>
    <t>zwiększenie dotacji dla niepubliucznych placówek oświatowych</t>
  </si>
  <si>
    <t>przesunięcie środków  z Rządowego Programu Odbudowy Zabytków na zadania: Remont i konserwacja nagrobku Edwarda Reszke - Grobowiec Rodziny Karpińskich i Michalskich na cmentarzu w Borownie w gminie Mykanów  oraz Remont więźby i pokrycia dachowego Kościoła Parafialnego w Borownie w gminie Mykanów w zwiazku z brakiem możliwości  wykonania robót w 2024 roku</t>
  </si>
  <si>
    <t>zwiększenie planu dochodów z tytułu dotacj celowej z WFOŚiGW na realizację projektu "Zielona Pracownia" - SP w Starym Cykarzewie (rozliczenie za 2023 rok)</t>
  </si>
  <si>
    <t>zwiększenie dochodów z tytułu zwrotu nienależnie pobranego w latach ubiegłych świadczenia rodzinnego</t>
  </si>
  <si>
    <t>rożne rozliczenia</t>
  </si>
  <si>
    <t>zwiększenie planu na szkolenia pracowników</t>
  </si>
  <si>
    <t>4610</t>
  </si>
  <si>
    <t>4580</t>
  </si>
  <si>
    <t>zwiększenie planu wydatków na zwrotu nienależnie pobranego w latach ubiegłych świadczenia rodzinnego (wpłaty dłużników)</t>
  </si>
  <si>
    <t>Opracowanie Planu Ogólnego Gminy Mykanów</t>
  </si>
  <si>
    <t xml:space="preserve">Opracowanie projektu miejscowego planu zagospodarowania przestrzennego w miejscowości Wierzchowisko i Wola Kiedrzyńska                                                                                                                        </t>
  </si>
  <si>
    <t xml:space="preserve">Opracowanie projektu miejscowego planu zagospodarowania przestrzennego w miejscowości Borowno, Borowno Kolonia i Łochynia  </t>
  </si>
  <si>
    <t xml:space="preserve">Opracowanie projektu miejscowego planu zagospodarowania przestrzennego w miejscowości Cykarzew Północny, Stary Cykarzew, Radostków Kolonia i Lubojenka </t>
  </si>
  <si>
    <t xml:space="preserve">Opracowanie projektu miejscowego planu zagospodarowania przestrzennego w miejscowości Borowno przy drodze bez nazwy – przedłużenie ulicy Częstochowskiej w kierunku południowym  </t>
  </si>
  <si>
    <t xml:space="preserve">Opracowanie projektu miejscowego planu zagospodarowania przestrzennego w miejscowości Nowy Broniszew, Rybna i Radostków </t>
  </si>
  <si>
    <t xml:space="preserve">Opracowanie projektu miejscowego planu zagospodarowania przestrzennego w miejscowości Lubojna, Florków i Wola Hankowska </t>
  </si>
  <si>
    <t>01030</t>
  </si>
  <si>
    <t>2850</t>
  </si>
  <si>
    <t>zwiekszenie planu na wydatki zwiazane z przekazaniem 2% od wpływu podatku rolnego na Izby Rolnicze</t>
  </si>
  <si>
    <t>Modernizacja kotłowni w budynku świetlicy wiejskiej w m.Kokawa</t>
  </si>
  <si>
    <t>obsługa długu- odsetki</t>
  </si>
  <si>
    <t>obsługa długu- pozostałe wydatki</t>
  </si>
  <si>
    <t xml:space="preserve">Asystent rodziny - dofinansowanie z Funduszu Pracy na realizację zadania </t>
  </si>
  <si>
    <t>zwiększenie planu wydatków na bieżącą działalność UG /obsługa ksero, dostępy do systemu informacji budżetowej LEX, Zamówienia Publiczne, Inforlex/</t>
  </si>
  <si>
    <t xml:space="preserve">"Asystent rodziny" - wprowadzenie planu wydatków na realizację zadania </t>
  </si>
  <si>
    <t>wykup nieruchomości</t>
  </si>
  <si>
    <t>uzupełnienie niedoborów w oświacie</t>
  </si>
  <si>
    <t>FS Stary Cykarzew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</si>
</sst>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9" fontId="0" fillId="0" borderId="15" xfId="0" applyNumberFormat="1" applyBorder="1" applyAlignment="1">
      <alignment horizontal="center" vertical="center" wrapText="1"/>
    </xf>
    <xf numFmtId="164" fontId="0" fillId="0" borderId="15" xfId="0" applyNumberFormat="1" applyBorder="1"/>
    <xf numFmtId="164" fontId="3" fillId="2" borderId="16" xfId="0" applyNumberFormat="1" applyFon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4" xfId="0" applyBorder="1"/>
    <xf numFmtId="0" fontId="1" fillId="2" borderId="7" xfId="0" applyFont="1" applyFill="1" applyBorder="1"/>
    <xf numFmtId="0" fontId="0" fillId="0" borderId="14" xfId="0" applyBorder="1"/>
    <xf numFmtId="0" fontId="0" fillId="0" borderId="4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/>
    <xf numFmtId="164" fontId="4" fillId="0" borderId="4" xfId="0" applyNumberFormat="1" applyFont="1" applyBorder="1" applyAlignment="1">
      <alignment vertical="center"/>
    </xf>
    <xf numFmtId="164" fontId="0" fillId="0" borderId="4" xfId="0" applyNumberFormat="1" applyBorder="1"/>
    <xf numFmtId="0" fontId="1" fillId="2" borderId="13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0" fillId="0" borderId="1" xfId="0" applyNumberFormat="1" applyBorder="1" applyAlignment="1">
      <alignment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4" fontId="3" fillId="2" borderId="16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2" borderId="0" xfId="0" applyFont="1" applyFill="1"/>
    <xf numFmtId="0" fontId="0" fillId="0" borderId="4" xfId="0" applyBorder="1" applyAlignment="1">
      <alignment horizontal="left" vertical="center" wrapText="1"/>
    </xf>
    <xf numFmtId="164" fontId="0" fillId="0" borderId="22" xfId="0" applyNumberFormat="1" applyBorder="1"/>
    <xf numFmtId="164" fontId="1" fillId="2" borderId="13" xfId="0" applyNumberFormat="1" applyFont="1" applyFill="1" applyBorder="1"/>
    <xf numFmtId="164" fontId="3" fillId="2" borderId="7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0" fontId="1" fillId="2" borderId="21" xfId="0" applyFont="1" applyFill="1" applyBorder="1"/>
    <xf numFmtId="164" fontId="3" fillId="2" borderId="7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4" fillId="0" borderId="36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5" fillId="0" borderId="33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164" fontId="4" fillId="0" borderId="33" xfId="0" applyNumberFormat="1" applyFont="1" applyBorder="1"/>
    <xf numFmtId="164" fontId="4" fillId="0" borderId="38" xfId="0" applyNumberFormat="1" applyFont="1" applyBorder="1"/>
    <xf numFmtId="164" fontId="4" fillId="0" borderId="39" xfId="0" applyNumberFormat="1" applyFont="1" applyBorder="1"/>
    <xf numFmtId="164" fontId="5" fillId="0" borderId="36" xfId="0" applyNumberFormat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view="pageBreakPreview" topLeftCell="A60" zoomScale="90" zoomScaleNormal="90" zoomScaleSheetLayoutView="90" workbookViewId="0">
      <selection activeCell="C69" sqref="C69"/>
    </sheetView>
  </sheetViews>
  <sheetFormatPr defaultRowHeight="15" x14ac:dyDescent="0.25"/>
  <cols>
    <col min="1" max="1" width="21.140625" customWidth="1"/>
    <col min="2" max="3" width="32.140625" customWidth="1"/>
    <col min="4" max="4" width="71.7109375" customWidth="1"/>
    <col min="5" max="5" width="22.7109375" customWidth="1"/>
    <col min="6" max="6" width="101.140625" hidden="1" customWidth="1"/>
    <col min="7" max="7" width="14" bestFit="1" customWidth="1"/>
    <col min="8" max="8" width="22.5703125" customWidth="1"/>
    <col min="9" max="10" width="14.42578125" bestFit="1" customWidth="1"/>
  </cols>
  <sheetData>
    <row r="1" spans="1:9" ht="30" customHeight="1" thickBo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4" t="s">
        <v>16</v>
      </c>
    </row>
    <row r="2" spans="1:9" ht="30" customHeight="1" thickBot="1" x14ac:dyDescent="0.35">
      <c r="A2" s="72" t="s">
        <v>5</v>
      </c>
      <c r="B2" s="73"/>
      <c r="C2" s="73"/>
      <c r="D2" s="73"/>
      <c r="E2" s="58">
        <f>E3+E4+E5+E6+E7+E8+E9+E10+E11+E12</f>
        <v>-1048846.8699999999</v>
      </c>
      <c r="F2" s="57"/>
      <c r="H2" s="1"/>
    </row>
    <row r="3" spans="1:9" ht="30" customHeight="1" x14ac:dyDescent="0.25">
      <c r="A3" s="54">
        <v>801</v>
      </c>
      <c r="B3" s="54">
        <v>80195</v>
      </c>
      <c r="C3" s="48" t="s">
        <v>35</v>
      </c>
      <c r="D3" s="55" t="s">
        <v>69</v>
      </c>
      <c r="E3" s="56">
        <v>13184</v>
      </c>
      <c r="F3" s="27"/>
    </row>
    <row r="4" spans="1:9" ht="30" customHeight="1" x14ac:dyDescent="0.25">
      <c r="A4" s="3">
        <v>921</v>
      </c>
      <c r="B4" s="3">
        <v>92120</v>
      </c>
      <c r="C4" s="4" t="s">
        <v>72</v>
      </c>
      <c r="D4" s="2" t="s">
        <v>74</v>
      </c>
      <c r="E4" s="7">
        <v>-1104300</v>
      </c>
      <c r="F4" s="27"/>
    </row>
    <row r="5" spans="1:9" ht="30" customHeight="1" x14ac:dyDescent="0.25">
      <c r="A5" s="3">
        <v>801</v>
      </c>
      <c r="B5" s="3">
        <v>80195</v>
      </c>
      <c r="C5" s="4" t="s">
        <v>58</v>
      </c>
      <c r="D5" s="2" t="s">
        <v>75</v>
      </c>
      <c r="E5" s="8">
        <v>3921.27</v>
      </c>
      <c r="F5" s="27"/>
    </row>
    <row r="6" spans="1:9" ht="30" customHeight="1" x14ac:dyDescent="0.25">
      <c r="A6" s="3">
        <v>855</v>
      </c>
      <c r="B6" s="3">
        <v>85502</v>
      </c>
      <c r="C6" s="4" t="s">
        <v>59</v>
      </c>
      <c r="D6" s="2" t="s">
        <v>76</v>
      </c>
      <c r="E6" s="7">
        <v>25000</v>
      </c>
      <c r="F6" s="43"/>
    </row>
    <row r="7" spans="1:9" ht="30" customHeight="1" x14ac:dyDescent="0.25">
      <c r="A7" s="3">
        <v>855</v>
      </c>
      <c r="B7" s="3">
        <v>85504</v>
      </c>
      <c r="C7" s="4" t="s">
        <v>71</v>
      </c>
      <c r="D7" s="2" t="s">
        <v>95</v>
      </c>
      <c r="E7" s="7">
        <v>13347.86</v>
      </c>
      <c r="F7" s="43"/>
      <c r="G7" s="1"/>
    </row>
    <row r="8" spans="1:9" ht="30" customHeight="1" x14ac:dyDescent="0.25">
      <c r="A8" s="3"/>
      <c r="B8" s="3"/>
      <c r="C8" s="4"/>
      <c r="D8" s="2"/>
      <c r="E8" s="7"/>
      <c r="F8" s="43"/>
    </row>
    <row r="9" spans="1:9" ht="30" customHeight="1" x14ac:dyDescent="0.25">
      <c r="A9" s="3"/>
      <c r="B9" s="3"/>
      <c r="C9" s="11"/>
      <c r="D9" s="16"/>
      <c r="E9" s="8"/>
      <c r="F9" s="7"/>
    </row>
    <row r="10" spans="1:9" ht="30" customHeight="1" x14ac:dyDescent="0.25">
      <c r="A10" s="3"/>
      <c r="B10" s="3"/>
      <c r="C10" s="11"/>
      <c r="D10" s="16"/>
      <c r="E10" s="8"/>
      <c r="F10" s="7"/>
    </row>
    <row r="11" spans="1:9" ht="30" customHeight="1" x14ac:dyDescent="0.25">
      <c r="A11" s="13"/>
      <c r="B11" s="13"/>
      <c r="C11" s="9"/>
      <c r="D11" s="12"/>
      <c r="E11" s="8"/>
      <c r="F11" s="42"/>
      <c r="H11" s="1"/>
    </row>
    <row r="12" spans="1:9" ht="30" customHeight="1" thickBot="1" x14ac:dyDescent="0.3">
      <c r="A12" s="23"/>
      <c r="B12" s="23"/>
      <c r="C12" s="14"/>
      <c r="D12" s="15"/>
      <c r="E12" s="37"/>
      <c r="F12" s="38"/>
    </row>
    <row r="13" spans="1:9" ht="30" customHeight="1" thickBot="1" x14ac:dyDescent="0.3">
      <c r="A13" s="72" t="s">
        <v>6</v>
      </c>
      <c r="B13" s="73"/>
      <c r="C13" s="73"/>
      <c r="D13" s="73"/>
      <c r="E13" s="53">
        <f>E14+E15+E16+E17+E18+E19+E20+E22+E21+E23+E24+E25+E26+E27+E30+E31+E32+E33+E34+E35+E36+E37+E38+E48+E49+E50+E51+E52+E53+E28+E29</f>
        <v>-864982.98</v>
      </c>
      <c r="F13" s="41"/>
      <c r="G13" s="1"/>
      <c r="H13" s="1"/>
      <c r="I13" s="1"/>
    </row>
    <row r="14" spans="1:9" ht="30" customHeight="1" x14ac:dyDescent="0.25">
      <c r="A14" s="54">
        <v>801</v>
      </c>
      <c r="B14" s="54">
        <v>80195</v>
      </c>
      <c r="C14" s="54">
        <v>4300</v>
      </c>
      <c r="D14" s="55" t="s">
        <v>34</v>
      </c>
      <c r="E14" s="56">
        <v>13184</v>
      </c>
      <c r="F14" s="49"/>
      <c r="G14" s="1"/>
      <c r="H14" s="1"/>
    </row>
    <row r="15" spans="1:9" ht="30" customHeight="1" x14ac:dyDescent="0.25">
      <c r="A15" s="3">
        <v>855</v>
      </c>
      <c r="B15" s="3">
        <v>85504</v>
      </c>
      <c r="C15" s="3" t="s">
        <v>70</v>
      </c>
      <c r="D15" s="2" t="s">
        <v>97</v>
      </c>
      <c r="E15" s="7">
        <v>13347.86</v>
      </c>
      <c r="F15" s="49"/>
      <c r="G15" s="1"/>
      <c r="H15" s="1"/>
    </row>
    <row r="16" spans="1:9" ht="30" customHeight="1" x14ac:dyDescent="0.25">
      <c r="A16" s="3">
        <v>757</v>
      </c>
      <c r="B16" s="3">
        <v>75702</v>
      </c>
      <c r="C16" s="3">
        <v>8110</v>
      </c>
      <c r="D16" s="59" t="s">
        <v>93</v>
      </c>
      <c r="E16" s="7">
        <v>-300000</v>
      </c>
      <c r="F16" s="49"/>
      <c r="G16" s="1"/>
      <c r="H16" s="1"/>
    </row>
    <row r="17" spans="1:8" ht="30" customHeight="1" x14ac:dyDescent="0.25">
      <c r="A17" s="3">
        <v>757</v>
      </c>
      <c r="B17" s="3">
        <v>75702</v>
      </c>
      <c r="C17" s="3">
        <v>4300</v>
      </c>
      <c r="D17" s="59" t="s">
        <v>94</v>
      </c>
      <c r="E17" s="7">
        <v>-9000</v>
      </c>
      <c r="F17" s="49"/>
      <c r="G17" s="1"/>
      <c r="H17" s="1"/>
    </row>
    <row r="18" spans="1:8" ht="30" customHeight="1" x14ac:dyDescent="0.25">
      <c r="A18" s="3">
        <v>758</v>
      </c>
      <c r="B18" s="3">
        <v>75814</v>
      </c>
      <c r="C18" s="3">
        <v>4300</v>
      </c>
      <c r="D18" s="59" t="s">
        <v>77</v>
      </c>
      <c r="E18" s="7">
        <v>-10000</v>
      </c>
      <c r="F18" s="49"/>
      <c r="G18" s="1"/>
      <c r="H18" s="1"/>
    </row>
    <row r="19" spans="1:8" ht="30" customHeight="1" x14ac:dyDescent="0.25">
      <c r="A19" s="3">
        <v>750</v>
      </c>
      <c r="B19" s="3">
        <v>75023</v>
      </c>
      <c r="C19" s="3">
        <v>4300</v>
      </c>
      <c r="D19" s="59" t="s">
        <v>96</v>
      </c>
      <c r="E19" s="7">
        <v>20000</v>
      </c>
      <c r="F19" s="49"/>
      <c r="G19" s="1"/>
      <c r="H19" s="1"/>
    </row>
    <row r="20" spans="1:8" ht="30" customHeight="1" x14ac:dyDescent="0.25">
      <c r="A20" s="3">
        <v>750</v>
      </c>
      <c r="B20" s="3">
        <v>75023</v>
      </c>
      <c r="C20" s="3">
        <v>4700</v>
      </c>
      <c r="D20" s="59" t="s">
        <v>78</v>
      </c>
      <c r="E20" s="7">
        <v>5000</v>
      </c>
      <c r="F20" s="49"/>
      <c r="G20" s="1"/>
      <c r="H20" s="1"/>
    </row>
    <row r="21" spans="1:8" ht="30" customHeight="1" x14ac:dyDescent="0.25">
      <c r="A21" s="48" t="s">
        <v>63</v>
      </c>
      <c r="B21" s="48" t="s">
        <v>64</v>
      </c>
      <c r="C21" s="48" t="s">
        <v>65</v>
      </c>
      <c r="D21" s="50" t="s">
        <v>98</v>
      </c>
      <c r="E21" s="39">
        <v>-160000</v>
      </c>
      <c r="F21" s="40"/>
    </row>
    <row r="22" spans="1:8" ht="30" customHeight="1" x14ac:dyDescent="0.25">
      <c r="A22" s="4" t="s">
        <v>54</v>
      </c>
      <c r="B22" s="4" t="s">
        <v>55</v>
      </c>
      <c r="C22" s="4" t="s">
        <v>18</v>
      </c>
      <c r="D22" s="16" t="s">
        <v>66</v>
      </c>
      <c r="E22" s="39">
        <v>-153839.74</v>
      </c>
      <c r="F22" s="40"/>
    </row>
    <row r="23" spans="1:8" ht="30" customHeight="1" x14ac:dyDescent="0.25">
      <c r="A23" s="4" t="s">
        <v>39</v>
      </c>
      <c r="B23" s="4" t="s">
        <v>53</v>
      </c>
      <c r="C23" s="4" t="s">
        <v>18</v>
      </c>
      <c r="D23" s="16" t="s">
        <v>44</v>
      </c>
      <c r="E23" s="39">
        <v>-6470</v>
      </c>
      <c r="F23" s="40"/>
    </row>
    <row r="24" spans="1:8" ht="30" customHeight="1" x14ac:dyDescent="0.25">
      <c r="A24" s="4" t="s">
        <v>17</v>
      </c>
      <c r="B24" s="4" t="s">
        <v>52</v>
      </c>
      <c r="C24" s="4" t="s">
        <v>18</v>
      </c>
      <c r="D24" s="16" t="s">
        <v>46</v>
      </c>
      <c r="E24" s="39">
        <v>-1230</v>
      </c>
      <c r="F24" s="40"/>
    </row>
    <row r="25" spans="1:8" ht="30" customHeight="1" x14ac:dyDescent="0.25">
      <c r="A25" s="4" t="s">
        <v>15</v>
      </c>
      <c r="B25" s="4" t="s">
        <v>56</v>
      </c>
      <c r="C25" s="4" t="s">
        <v>18</v>
      </c>
      <c r="D25" s="16" t="s">
        <v>47</v>
      </c>
      <c r="E25" s="39">
        <v>-111000</v>
      </c>
      <c r="F25" s="40"/>
    </row>
    <row r="26" spans="1:8" ht="30" customHeight="1" x14ac:dyDescent="0.25">
      <c r="A26" s="4" t="s">
        <v>15</v>
      </c>
      <c r="B26" s="4" t="s">
        <v>56</v>
      </c>
      <c r="C26" s="4" t="s">
        <v>18</v>
      </c>
      <c r="D26" s="16" t="s">
        <v>48</v>
      </c>
      <c r="E26" s="39">
        <v>-1999.99</v>
      </c>
      <c r="F26" s="40"/>
    </row>
    <row r="27" spans="1:8" ht="30" customHeight="1" x14ac:dyDescent="0.25">
      <c r="A27" s="4" t="s">
        <v>37</v>
      </c>
      <c r="B27" s="4" t="s">
        <v>38</v>
      </c>
      <c r="C27" s="4" t="s">
        <v>18</v>
      </c>
      <c r="D27" s="78" t="s">
        <v>57</v>
      </c>
      <c r="E27" s="39">
        <v>100313.72</v>
      </c>
      <c r="F27" s="40"/>
    </row>
    <row r="28" spans="1:8" ht="30" customHeight="1" x14ac:dyDescent="0.25">
      <c r="A28" s="4" t="s">
        <v>37</v>
      </c>
      <c r="B28" s="4" t="s">
        <v>38</v>
      </c>
      <c r="C28" s="4" t="s">
        <v>79</v>
      </c>
      <c r="D28" s="79"/>
      <c r="E28" s="39">
        <v>1700</v>
      </c>
      <c r="F28" s="40"/>
    </row>
    <row r="29" spans="1:8" ht="30" customHeight="1" x14ac:dyDescent="0.25">
      <c r="A29" s="4" t="s">
        <v>37</v>
      </c>
      <c r="B29" s="4" t="s">
        <v>38</v>
      </c>
      <c r="C29" s="4" t="s">
        <v>80</v>
      </c>
      <c r="D29" s="80"/>
      <c r="E29" s="39">
        <v>60000</v>
      </c>
      <c r="F29" s="40"/>
    </row>
    <row r="30" spans="1:8" ht="30" customHeight="1" x14ac:dyDescent="0.25">
      <c r="A30" s="4" t="s">
        <v>37</v>
      </c>
      <c r="B30" s="4" t="s">
        <v>38</v>
      </c>
      <c r="C30" s="4" t="s">
        <v>18</v>
      </c>
      <c r="D30" s="16" t="s">
        <v>50</v>
      </c>
      <c r="E30" s="39">
        <v>-10517.83</v>
      </c>
      <c r="F30" s="40"/>
    </row>
    <row r="31" spans="1:8" ht="30" customHeight="1" x14ac:dyDescent="0.25">
      <c r="A31" s="4" t="s">
        <v>37</v>
      </c>
      <c r="B31" s="4" t="s">
        <v>38</v>
      </c>
      <c r="C31" s="4" t="s">
        <v>18</v>
      </c>
      <c r="D31" s="16" t="s">
        <v>51</v>
      </c>
      <c r="E31" s="39">
        <v>-22392.27</v>
      </c>
      <c r="F31" s="40"/>
    </row>
    <row r="32" spans="1:8" ht="30" customHeight="1" x14ac:dyDescent="0.25">
      <c r="A32" s="4" t="s">
        <v>15</v>
      </c>
      <c r="B32" s="4"/>
      <c r="C32" s="4"/>
      <c r="D32" s="16" t="s">
        <v>99</v>
      </c>
      <c r="E32" s="39">
        <v>432700</v>
      </c>
      <c r="F32" s="40"/>
    </row>
    <row r="33" spans="1:6" ht="30" customHeight="1" x14ac:dyDescent="0.25">
      <c r="A33" s="4" t="s">
        <v>15</v>
      </c>
      <c r="B33" s="4" t="s">
        <v>67</v>
      </c>
      <c r="C33" s="4" t="s">
        <v>68</v>
      </c>
      <c r="D33" s="16" t="s">
        <v>73</v>
      </c>
      <c r="E33" s="39">
        <v>583921.27</v>
      </c>
      <c r="F33" s="40"/>
    </row>
    <row r="34" spans="1:6" ht="30" customHeight="1" x14ac:dyDescent="0.25">
      <c r="A34" s="4" t="s">
        <v>60</v>
      </c>
      <c r="B34" s="4" t="s">
        <v>61</v>
      </c>
      <c r="C34" s="4" t="s">
        <v>62</v>
      </c>
      <c r="D34" s="16" t="s">
        <v>81</v>
      </c>
      <c r="E34" s="39">
        <v>25000</v>
      </c>
      <c r="F34" s="40"/>
    </row>
    <row r="35" spans="1:6" ht="30" customHeight="1" x14ac:dyDescent="0.25">
      <c r="A35" s="4" t="s">
        <v>39</v>
      </c>
      <c r="B35" s="4" t="s">
        <v>40</v>
      </c>
      <c r="C35" s="4" t="s">
        <v>41</v>
      </c>
      <c r="D35" s="2" t="s">
        <v>42</v>
      </c>
      <c r="E35" s="8">
        <v>-992500</v>
      </c>
      <c r="F35" s="44"/>
    </row>
    <row r="36" spans="1:6" ht="30" customHeight="1" x14ac:dyDescent="0.25">
      <c r="A36" s="4" t="s">
        <v>39</v>
      </c>
      <c r="B36" s="4" t="s">
        <v>40</v>
      </c>
      <c r="C36" s="4" t="s">
        <v>41</v>
      </c>
      <c r="D36" s="2" t="s">
        <v>43</v>
      </c>
      <c r="E36" s="8">
        <v>-163200</v>
      </c>
      <c r="F36" s="7"/>
    </row>
    <row r="37" spans="1:6" ht="30" customHeight="1" x14ac:dyDescent="0.25">
      <c r="A37" s="4" t="s">
        <v>37</v>
      </c>
      <c r="B37" s="4" t="s">
        <v>38</v>
      </c>
      <c r="C37" s="4" t="s">
        <v>18</v>
      </c>
      <c r="D37" s="2" t="s">
        <v>49</v>
      </c>
      <c r="E37" s="8">
        <v>-200000</v>
      </c>
      <c r="F37" s="28"/>
    </row>
    <row r="38" spans="1:6" ht="30" customHeight="1" x14ac:dyDescent="0.25">
      <c r="A38" s="4" t="s">
        <v>17</v>
      </c>
      <c r="B38" s="4" t="s">
        <v>36</v>
      </c>
      <c r="C38" s="4" t="s">
        <v>18</v>
      </c>
      <c r="D38" s="2" t="s">
        <v>45</v>
      </c>
      <c r="E38" s="8">
        <v>20000</v>
      </c>
      <c r="F38" s="7"/>
    </row>
    <row r="39" spans="1:6" ht="30" hidden="1" customHeight="1" x14ac:dyDescent="0.25">
      <c r="A39" s="46"/>
      <c r="B39" s="46"/>
      <c r="C39" s="4"/>
      <c r="D39" s="2"/>
      <c r="E39" s="8"/>
      <c r="F39" s="7"/>
    </row>
    <row r="40" spans="1:6" ht="30" hidden="1" customHeight="1" x14ac:dyDescent="0.25">
      <c r="A40" s="75"/>
      <c r="B40" s="75"/>
      <c r="C40" s="4"/>
      <c r="D40" s="2"/>
      <c r="E40" s="8"/>
      <c r="F40" s="28"/>
    </row>
    <row r="41" spans="1:6" ht="30" hidden="1" customHeight="1" x14ac:dyDescent="0.25">
      <c r="A41" s="76"/>
      <c r="B41" s="76"/>
      <c r="C41" s="4"/>
      <c r="D41" s="2"/>
      <c r="E41" s="8"/>
      <c r="F41" s="28"/>
    </row>
    <row r="42" spans="1:6" ht="30" hidden="1" customHeight="1" x14ac:dyDescent="0.25">
      <c r="A42" s="77"/>
      <c r="B42" s="77"/>
      <c r="C42" s="4"/>
      <c r="D42" s="2"/>
      <c r="E42" s="8"/>
      <c r="F42" s="28"/>
    </row>
    <row r="43" spans="1:6" ht="30" hidden="1" customHeight="1" x14ac:dyDescent="0.25">
      <c r="A43" s="4"/>
      <c r="B43" s="4"/>
      <c r="C43" s="4"/>
      <c r="D43" s="2"/>
      <c r="E43" s="8"/>
      <c r="F43" s="28"/>
    </row>
    <row r="44" spans="1:6" ht="30" hidden="1" customHeight="1" x14ac:dyDescent="0.25">
      <c r="A44" s="4"/>
      <c r="B44" s="4"/>
      <c r="C44" s="4"/>
      <c r="D44" s="2"/>
      <c r="E44" s="8"/>
      <c r="F44" s="28"/>
    </row>
    <row r="45" spans="1:6" ht="30" hidden="1" customHeight="1" x14ac:dyDescent="0.25">
      <c r="A45" s="4"/>
      <c r="B45" s="4"/>
      <c r="C45" s="4"/>
      <c r="D45" s="2"/>
      <c r="E45" s="8"/>
      <c r="F45" s="28"/>
    </row>
    <row r="46" spans="1:6" ht="30" hidden="1" customHeight="1" x14ac:dyDescent="0.25">
      <c r="A46" s="4"/>
      <c r="B46" s="4"/>
      <c r="C46" s="14"/>
      <c r="D46" s="15"/>
      <c r="E46" s="8"/>
      <c r="F46" s="28"/>
    </row>
    <row r="47" spans="1:6" ht="30" hidden="1" customHeight="1" thickBot="1" x14ac:dyDescent="0.3">
      <c r="A47" s="14"/>
      <c r="B47" s="29"/>
      <c r="C47" s="14"/>
      <c r="D47" s="15"/>
      <c r="E47" s="18"/>
      <c r="F47" s="30"/>
    </row>
    <row r="48" spans="1:6" ht="30" customHeight="1" x14ac:dyDescent="0.25">
      <c r="A48" s="4" t="s">
        <v>39</v>
      </c>
      <c r="B48" s="11" t="s">
        <v>53</v>
      </c>
      <c r="C48" s="4" t="s">
        <v>18</v>
      </c>
      <c r="D48" s="2" t="s">
        <v>92</v>
      </c>
      <c r="E48" s="8">
        <v>-3000</v>
      </c>
      <c r="F48" s="51"/>
    </row>
    <row r="49" spans="1:8" ht="30" customHeight="1" x14ac:dyDescent="0.25">
      <c r="A49" s="4" t="s">
        <v>54</v>
      </c>
      <c r="B49" s="11" t="s">
        <v>89</v>
      </c>
      <c r="C49" s="4" t="s">
        <v>90</v>
      </c>
      <c r="D49" s="2" t="s">
        <v>91</v>
      </c>
      <c r="E49" s="8">
        <v>5000</v>
      </c>
      <c r="F49" s="51"/>
    </row>
    <row r="50" spans="1:8" ht="30" customHeight="1" x14ac:dyDescent="0.25">
      <c r="A50" s="4"/>
      <c r="B50" s="11"/>
      <c r="C50" s="4"/>
      <c r="D50" s="2"/>
      <c r="E50" s="8"/>
      <c r="F50" s="51"/>
    </row>
    <row r="51" spans="1:8" ht="30" customHeight="1" x14ac:dyDescent="0.25">
      <c r="A51" s="4"/>
      <c r="B51" s="11"/>
      <c r="C51" s="4"/>
      <c r="D51" s="2"/>
      <c r="E51" s="8"/>
      <c r="F51" s="51"/>
    </row>
    <row r="52" spans="1:8" ht="30" customHeight="1" x14ac:dyDescent="0.25">
      <c r="A52" s="4"/>
      <c r="B52" s="11"/>
      <c r="C52" s="4"/>
      <c r="D52" s="2"/>
      <c r="E52" s="8"/>
      <c r="F52" s="51"/>
    </row>
    <row r="53" spans="1:8" ht="30" customHeight="1" thickBot="1" x14ac:dyDescent="0.3">
      <c r="A53" s="14"/>
      <c r="B53" s="29"/>
      <c r="C53" s="14"/>
      <c r="D53" s="15"/>
      <c r="E53" s="18"/>
      <c r="F53" s="51"/>
    </row>
    <row r="54" spans="1:8" ht="30" customHeight="1" thickBot="1" x14ac:dyDescent="0.3">
      <c r="A54" s="72" t="s">
        <v>7</v>
      </c>
      <c r="B54" s="73"/>
      <c r="C54" s="73"/>
      <c r="D54" s="73"/>
      <c r="E54" s="53">
        <f>E55</f>
        <v>183863.89</v>
      </c>
      <c r="F54" s="52"/>
      <c r="H54" s="1"/>
    </row>
    <row r="55" spans="1:8" ht="30" customHeight="1" thickBot="1" x14ac:dyDescent="0.3">
      <c r="A55" s="60"/>
      <c r="B55" s="61"/>
      <c r="C55" s="61"/>
      <c r="D55" s="62"/>
      <c r="E55" s="32">
        <v>183863.89</v>
      </c>
      <c r="F55" s="45"/>
    </row>
    <row r="56" spans="1:8" ht="30" customHeight="1" thickBot="1" x14ac:dyDescent="0.3">
      <c r="A56" s="72" t="s">
        <v>8</v>
      </c>
      <c r="B56" s="73"/>
      <c r="C56" s="73"/>
      <c r="D56" s="73"/>
      <c r="E56" s="31">
        <f>E57</f>
        <v>0</v>
      </c>
      <c r="F56" s="34"/>
    </row>
    <row r="57" spans="1:8" ht="30" customHeight="1" thickBot="1" x14ac:dyDescent="0.3">
      <c r="A57" s="63"/>
      <c r="B57" s="64"/>
      <c r="C57" s="64"/>
      <c r="D57" s="65"/>
      <c r="E57" s="32"/>
      <c r="F57" s="35"/>
    </row>
    <row r="58" spans="1:8" ht="30" customHeight="1" thickBot="1" x14ac:dyDescent="0.3">
      <c r="A58" s="66" t="s">
        <v>13</v>
      </c>
      <c r="B58" s="67"/>
      <c r="C58" s="67"/>
      <c r="D58" s="68"/>
      <c r="E58" s="47" t="s">
        <v>19</v>
      </c>
      <c r="F58" s="34"/>
      <c r="H58" s="1"/>
    </row>
    <row r="59" spans="1:8" ht="30" customHeight="1" x14ac:dyDescent="0.25">
      <c r="A59" s="74" t="s">
        <v>20</v>
      </c>
      <c r="B59" s="74"/>
      <c r="C59" s="74"/>
      <c r="D59" s="74"/>
      <c r="E59" s="36"/>
      <c r="F59" s="33"/>
      <c r="H59" s="1"/>
    </row>
    <row r="60" spans="1:8" ht="30" customHeight="1" x14ac:dyDescent="0.25">
      <c r="A60" s="69" t="s">
        <v>21</v>
      </c>
      <c r="B60" s="70"/>
      <c r="C60" s="70"/>
      <c r="D60" s="71"/>
      <c r="E60" s="10"/>
      <c r="F60" s="33"/>
      <c r="H60" s="1"/>
    </row>
    <row r="61" spans="1:8" ht="30" customHeight="1" x14ac:dyDescent="0.25">
      <c r="A61" s="69" t="s">
        <v>22</v>
      </c>
      <c r="B61" s="70"/>
      <c r="C61" s="70"/>
      <c r="D61" s="71"/>
      <c r="E61" s="10"/>
      <c r="F61" s="33"/>
      <c r="H61" s="1"/>
    </row>
    <row r="62" spans="1:8" ht="30" customHeight="1" x14ac:dyDescent="0.25">
      <c r="A62" s="69" t="s">
        <v>23</v>
      </c>
      <c r="B62" s="70"/>
      <c r="C62" s="70"/>
      <c r="D62" s="71"/>
      <c r="E62" s="10"/>
      <c r="F62" s="33"/>
      <c r="H62" s="1"/>
    </row>
    <row r="63" spans="1:8" ht="30" customHeight="1" x14ac:dyDescent="0.25">
      <c r="A63" s="69" t="s">
        <v>24</v>
      </c>
      <c r="B63" s="70"/>
      <c r="C63" s="70"/>
      <c r="D63" s="71"/>
      <c r="E63" s="10"/>
      <c r="F63" s="33"/>
      <c r="H63" s="1"/>
    </row>
    <row r="64" spans="1:8" ht="30" customHeight="1" x14ac:dyDescent="0.25">
      <c r="A64" s="69" t="s">
        <v>25</v>
      </c>
      <c r="B64" s="70"/>
      <c r="C64" s="70"/>
      <c r="D64" s="71"/>
      <c r="E64" s="10"/>
      <c r="F64" s="26"/>
      <c r="H64" s="1"/>
    </row>
    <row r="65" spans="1:8" ht="30" customHeight="1" x14ac:dyDescent="0.25">
      <c r="A65" s="69" t="s">
        <v>26</v>
      </c>
      <c r="B65" s="70"/>
      <c r="C65" s="70"/>
      <c r="D65" s="71"/>
      <c r="E65" s="10"/>
      <c r="F65" s="26"/>
      <c r="H65" s="1"/>
    </row>
    <row r="66" spans="1:8" ht="30" customHeight="1" x14ac:dyDescent="0.25">
      <c r="A66" s="69" t="s">
        <v>27</v>
      </c>
      <c r="B66" s="70"/>
      <c r="C66" s="70"/>
      <c r="D66" s="71"/>
      <c r="E66" s="10"/>
      <c r="F66" s="26"/>
      <c r="H66" s="1"/>
    </row>
    <row r="67" spans="1:8" ht="30" customHeight="1" x14ac:dyDescent="0.25">
      <c r="A67" s="69" t="s">
        <v>100</v>
      </c>
      <c r="B67" s="70"/>
      <c r="C67" s="70"/>
      <c r="D67" s="71"/>
      <c r="E67" s="10"/>
      <c r="F67" s="26"/>
      <c r="H67" s="1"/>
    </row>
    <row r="68" spans="1:8" ht="30" customHeight="1" x14ac:dyDescent="0.25">
      <c r="A68" s="69" t="s">
        <v>28</v>
      </c>
      <c r="B68" s="70"/>
      <c r="C68" s="70"/>
      <c r="D68" s="71"/>
      <c r="E68" s="10"/>
      <c r="F68" s="26"/>
      <c r="H68" s="1"/>
    </row>
    <row r="69" spans="1:8" x14ac:dyDescent="0.25">
      <c r="D69" t="s">
        <v>5</v>
      </c>
      <c r="E69" s="1">
        <f>E2</f>
        <v>-1048846.8699999999</v>
      </c>
      <c r="F69" s="1"/>
    </row>
    <row r="70" spans="1:8" x14ac:dyDescent="0.25">
      <c r="D70" t="s">
        <v>7</v>
      </c>
      <c r="E70" s="1">
        <f>E54</f>
        <v>183863.89</v>
      </c>
    </row>
    <row r="71" spans="1:8" x14ac:dyDescent="0.25">
      <c r="D71" t="s">
        <v>11</v>
      </c>
      <c r="E71" s="1">
        <f>E13</f>
        <v>-864982.98</v>
      </c>
    </row>
    <row r="72" spans="1:8" x14ac:dyDescent="0.25">
      <c r="D72" t="s">
        <v>8</v>
      </c>
      <c r="E72" s="1">
        <f>E56</f>
        <v>0</v>
      </c>
    </row>
    <row r="73" spans="1:8" x14ac:dyDescent="0.25">
      <c r="D73" s="5" t="s">
        <v>12</v>
      </c>
      <c r="E73" s="6">
        <f>E69+E70-E72-E71</f>
        <v>0</v>
      </c>
    </row>
  </sheetData>
  <mergeCells count="20">
    <mergeCell ref="A2:D2"/>
    <mergeCell ref="A13:D13"/>
    <mergeCell ref="B40:B42"/>
    <mergeCell ref="A40:A42"/>
    <mergeCell ref="A54:D54"/>
    <mergeCell ref="D27:D29"/>
    <mergeCell ref="A64:D64"/>
    <mergeCell ref="A65:D65"/>
    <mergeCell ref="A59:D59"/>
    <mergeCell ref="A66:D66"/>
    <mergeCell ref="A68:D68"/>
    <mergeCell ref="A67:D67"/>
    <mergeCell ref="A55:D55"/>
    <mergeCell ref="A57:D57"/>
    <mergeCell ref="A58:D58"/>
    <mergeCell ref="A63:D63"/>
    <mergeCell ref="A62:D62"/>
    <mergeCell ref="A61:D61"/>
    <mergeCell ref="A60:D60"/>
    <mergeCell ref="A56:D56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colBreaks count="1" manualBreakCount="1">
    <brk id="5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tabSelected="1" view="pageBreakPreview" zoomScaleNormal="100" zoomScaleSheetLayoutView="100" workbookViewId="0">
      <selection activeCell="Q7" sqref="Q7"/>
    </sheetView>
  </sheetViews>
  <sheetFormatPr defaultRowHeight="15" x14ac:dyDescent="0.25"/>
  <cols>
    <col min="1" max="1" width="15" customWidth="1"/>
    <col min="2" max="2" width="14.7109375" customWidth="1"/>
    <col min="3" max="3" width="16.140625" customWidth="1"/>
    <col min="4" max="4" width="57.5703125" customWidth="1"/>
    <col min="5" max="5" width="17.7109375" customWidth="1"/>
    <col min="6" max="6" width="14.85546875" bestFit="1" customWidth="1"/>
    <col min="7" max="7" width="15.85546875" bestFit="1" customWidth="1"/>
    <col min="8" max="8" width="14.85546875" customWidth="1"/>
    <col min="9" max="9" width="18.140625" customWidth="1"/>
    <col min="10" max="10" width="10.85546875" bestFit="1" customWidth="1"/>
  </cols>
  <sheetData>
    <row r="1" spans="1:9" ht="31.15" customHeight="1" thickBot="1" x14ac:dyDescent="0.3">
      <c r="A1" s="81" t="s">
        <v>9</v>
      </c>
      <c r="B1" s="82"/>
      <c r="C1" s="82"/>
      <c r="D1" s="82"/>
      <c r="E1" s="82"/>
      <c r="F1" s="82"/>
      <c r="G1" s="82"/>
      <c r="H1" s="82"/>
      <c r="I1" s="83"/>
    </row>
    <row r="2" spans="1:9" ht="18.75" customHeight="1" thickBot="1" x14ac:dyDescent="0.3">
      <c r="A2" s="85"/>
      <c r="B2" s="86"/>
      <c r="C2" s="87"/>
      <c r="D2" s="17" t="s">
        <v>3</v>
      </c>
      <c r="E2" s="84" t="s">
        <v>14</v>
      </c>
      <c r="F2" s="91" t="s">
        <v>10</v>
      </c>
      <c r="G2" s="91"/>
      <c r="H2" s="91"/>
      <c r="I2" s="92"/>
    </row>
    <row r="3" spans="1:9" ht="29.45" customHeight="1" thickBot="1" x14ac:dyDescent="0.3">
      <c r="A3" s="88"/>
      <c r="B3" s="89"/>
      <c r="C3" s="90"/>
      <c r="D3" s="94"/>
      <c r="E3" s="95"/>
      <c r="F3" s="96">
        <v>2024</v>
      </c>
      <c r="G3" s="97">
        <v>2025</v>
      </c>
      <c r="H3" s="97">
        <v>2026</v>
      </c>
      <c r="I3" s="98">
        <v>2027</v>
      </c>
    </row>
    <row r="4" spans="1:9" ht="29.1" customHeight="1" x14ac:dyDescent="0.25">
      <c r="A4" s="103" t="s">
        <v>31</v>
      </c>
      <c r="B4" s="104"/>
      <c r="C4" s="104"/>
      <c r="D4" s="110" t="s">
        <v>29</v>
      </c>
      <c r="E4" s="115">
        <v>46125</v>
      </c>
      <c r="F4" s="116">
        <v>40436.5</v>
      </c>
      <c r="G4" s="116">
        <v>5688.5</v>
      </c>
      <c r="H4" s="117"/>
      <c r="I4" s="118"/>
    </row>
    <row r="5" spans="1:9" ht="27" customHeight="1" x14ac:dyDescent="0.25">
      <c r="A5" s="105" t="s">
        <v>30</v>
      </c>
      <c r="B5" s="93"/>
      <c r="C5" s="93"/>
      <c r="D5" s="111"/>
      <c r="E5" s="113">
        <f>F5+G5+H5+I5</f>
        <v>0</v>
      </c>
      <c r="F5" s="8">
        <v>-154</v>
      </c>
      <c r="G5" s="8">
        <f>G6-G4</f>
        <v>154</v>
      </c>
      <c r="H5" s="114"/>
      <c r="I5" s="119"/>
    </row>
    <row r="6" spans="1:9" ht="29.1" customHeight="1" thickBot="1" x14ac:dyDescent="0.3">
      <c r="A6" s="106" t="s">
        <v>32</v>
      </c>
      <c r="B6" s="107"/>
      <c r="C6" s="107"/>
      <c r="D6" s="112"/>
      <c r="E6" s="120">
        <f>E4+E5</f>
        <v>46125</v>
      </c>
      <c r="F6" s="108">
        <f>F4+F5</f>
        <v>40282.5</v>
      </c>
      <c r="G6" s="108">
        <v>5842.5</v>
      </c>
      <c r="H6" s="108"/>
      <c r="I6" s="109"/>
    </row>
    <row r="7" spans="1:9" ht="42.75" customHeight="1" thickBot="1" x14ac:dyDescent="0.3">
      <c r="A7" s="121" t="s">
        <v>33</v>
      </c>
      <c r="B7" s="122"/>
      <c r="C7" s="123"/>
      <c r="D7" s="127" t="s">
        <v>82</v>
      </c>
      <c r="E7" s="99">
        <f t="shared" ref="E7:E12" si="0">F7+G7+H7+I7</f>
        <v>123000</v>
      </c>
      <c r="F7" s="100">
        <v>0</v>
      </c>
      <c r="G7" s="100">
        <v>123000</v>
      </c>
      <c r="H7" s="101"/>
      <c r="I7" s="102"/>
    </row>
    <row r="8" spans="1:9" ht="47.25" customHeight="1" thickBot="1" x14ac:dyDescent="0.3">
      <c r="A8" s="124" t="s">
        <v>33</v>
      </c>
      <c r="B8" s="125"/>
      <c r="C8" s="126"/>
      <c r="D8" s="128" t="s">
        <v>83</v>
      </c>
      <c r="E8" s="22">
        <f t="shared" si="0"/>
        <v>43000</v>
      </c>
      <c r="F8" s="19">
        <v>0</v>
      </c>
      <c r="G8" s="19">
        <v>43000</v>
      </c>
      <c r="H8" s="20"/>
      <c r="I8" s="21"/>
    </row>
    <row r="9" spans="1:9" ht="47.25" customHeight="1" thickBot="1" x14ac:dyDescent="0.3">
      <c r="A9" s="124" t="s">
        <v>33</v>
      </c>
      <c r="B9" s="125"/>
      <c r="C9" s="126"/>
      <c r="D9" s="128" t="s">
        <v>84</v>
      </c>
      <c r="E9" s="22">
        <f t="shared" si="0"/>
        <v>35000</v>
      </c>
      <c r="F9" s="19">
        <v>0</v>
      </c>
      <c r="G9" s="19">
        <v>35000</v>
      </c>
      <c r="H9" s="20"/>
      <c r="I9" s="21"/>
    </row>
    <row r="10" spans="1:9" ht="45.75" customHeight="1" thickBot="1" x14ac:dyDescent="0.3">
      <c r="A10" s="124" t="s">
        <v>33</v>
      </c>
      <c r="B10" s="125"/>
      <c r="C10" s="126"/>
      <c r="D10" s="128" t="s">
        <v>85</v>
      </c>
      <c r="E10" s="22">
        <f t="shared" si="0"/>
        <v>17000</v>
      </c>
      <c r="F10" s="19">
        <v>0</v>
      </c>
      <c r="G10" s="19">
        <v>17000</v>
      </c>
      <c r="H10" s="20"/>
      <c r="I10" s="21"/>
    </row>
    <row r="11" spans="1:9" ht="44.25" customHeight="1" thickBot="1" x14ac:dyDescent="0.3">
      <c r="A11" s="124" t="s">
        <v>33</v>
      </c>
      <c r="B11" s="125"/>
      <c r="C11" s="126"/>
      <c r="D11" s="128" t="s">
        <v>87</v>
      </c>
      <c r="E11" s="22">
        <f t="shared" si="0"/>
        <v>11700</v>
      </c>
      <c r="F11" s="19">
        <v>0</v>
      </c>
      <c r="G11" s="19">
        <v>11700</v>
      </c>
      <c r="H11" s="20"/>
      <c r="I11" s="21"/>
    </row>
    <row r="12" spans="1:9" ht="48" customHeight="1" thickBot="1" x14ac:dyDescent="0.3">
      <c r="A12" s="124" t="s">
        <v>33</v>
      </c>
      <c r="B12" s="125"/>
      <c r="C12" s="126"/>
      <c r="D12" s="128" t="s">
        <v>88</v>
      </c>
      <c r="E12" s="22">
        <f t="shared" si="0"/>
        <v>11700</v>
      </c>
      <c r="F12" s="19">
        <v>0</v>
      </c>
      <c r="G12" s="19">
        <v>11700</v>
      </c>
      <c r="H12" s="20"/>
      <c r="I12" s="21"/>
    </row>
    <row r="13" spans="1:9" ht="49.5" customHeight="1" thickBot="1" x14ac:dyDescent="0.3">
      <c r="A13" s="124" t="s">
        <v>33</v>
      </c>
      <c r="B13" s="125"/>
      <c r="C13" s="126"/>
      <c r="D13" s="128" t="s">
        <v>86</v>
      </c>
      <c r="E13" s="22">
        <f>F13+G13+H13+I13</f>
        <v>12000</v>
      </c>
      <c r="F13" s="19">
        <v>0</v>
      </c>
      <c r="G13" s="19">
        <v>12000</v>
      </c>
      <c r="H13" s="20"/>
      <c r="I13" s="21"/>
    </row>
    <row r="14" spans="1:9" ht="29.1" customHeight="1" x14ac:dyDescent="0.25"/>
    <row r="15" spans="1:9" ht="29.1" customHeight="1" x14ac:dyDescent="0.25"/>
    <row r="16" spans="1:9" ht="29.1" customHeight="1" x14ac:dyDescent="0.25"/>
    <row r="18" ht="45.75" customHeight="1" x14ac:dyDescent="0.25"/>
  </sheetData>
  <mergeCells count="15">
    <mergeCell ref="A1:I1"/>
    <mergeCell ref="E2:E3"/>
    <mergeCell ref="A2:C3"/>
    <mergeCell ref="F2:I2"/>
    <mergeCell ref="A8:C8"/>
    <mergeCell ref="A7:C7"/>
    <mergeCell ref="A4:C4"/>
    <mergeCell ref="A5:C5"/>
    <mergeCell ref="A6:C6"/>
    <mergeCell ref="D4:D6"/>
    <mergeCell ref="A10:C10"/>
    <mergeCell ref="A11:C11"/>
    <mergeCell ref="A12:C12"/>
    <mergeCell ref="A13:C13"/>
    <mergeCell ref="A9:C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2024-10-18T08:46:22Z</dcterms:modified>
</cp:coreProperties>
</file>