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0A1DE37-67EC-4EBF-9667-A0773CE42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'!$A$1:$F$56</definedName>
    <definedName name="_xlnm.Print_Area" localSheetId="1">'ZMIANY DO WPF  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39" i="1"/>
  <c r="E37" i="1"/>
  <c r="F10" i="2"/>
  <c r="E6" i="2"/>
  <c r="E5" i="2"/>
  <c r="E4" i="2"/>
  <c r="F6" i="2"/>
  <c r="E19" i="2"/>
  <c r="E18" i="2"/>
  <c r="E17" i="2"/>
  <c r="E15" i="2"/>
  <c r="E14" i="2"/>
  <c r="F16" i="2"/>
  <c r="E16" i="2" s="1"/>
  <c r="G16" i="2"/>
  <c r="E2" i="1" l="1"/>
  <c r="E46" i="1" l="1"/>
  <c r="E53" i="1" l="1"/>
  <c r="E48" i="1"/>
  <c r="E55" i="1" s="1"/>
  <c r="E52" i="1" l="1"/>
  <c r="E54" i="1"/>
  <c r="E56" i="1" l="1"/>
</calcChain>
</file>

<file path=xl/sharedStrings.xml><?xml version="1.0" encoding="utf-8"?>
<sst xmlns="http://schemas.openxmlformats.org/spreadsheetml/2006/main" count="111" uniqueCount="79">
  <si>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</si>
  <si>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</si>
  <si>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</si>
  <si>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</si>
  <si>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</si>
  <si>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</si>
  <si>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</si>
  <si>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</si>
  <si>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</si>
  <si>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</si>
  <si>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</si>
  <si>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</si>
  <si>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</si>
  <si>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</si>
  <si>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</si>
  <si>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UWAGI</t>
  </si>
  <si>
    <t>-</t>
  </si>
  <si>
    <t>Nie dotyczy</t>
  </si>
  <si>
    <t>2750</t>
  </si>
  <si>
    <t>2920</t>
  </si>
  <si>
    <t>0970</t>
  </si>
  <si>
    <t>900</t>
  </si>
  <si>
    <t>4300</t>
  </si>
  <si>
    <t xml:space="preserve">Dostosownie klasyfikacji budżetowej dochodów w związku ze zmianą rozporzadzenia MF z 13.12.2024 r. </t>
  </si>
  <si>
    <t>PRZED ZMIANĄ</t>
  </si>
  <si>
    <t>ZMIANA</t>
  </si>
  <si>
    <t>PO ZMIANIE</t>
  </si>
  <si>
    <t>855</t>
  </si>
  <si>
    <t>0960</t>
  </si>
  <si>
    <t>Budowa i modernizacja dróg gminnych w gminie Mykanów</t>
  </si>
  <si>
    <t>Termomodernizacja świetlic wiejskich na terenie Gminy Mykanów</t>
  </si>
  <si>
    <t>90005</t>
  </si>
  <si>
    <t>85516</t>
  </si>
  <si>
    <t>4010</t>
  </si>
  <si>
    <t>4110</t>
  </si>
  <si>
    <t>4120</t>
  </si>
  <si>
    <t>2030</t>
  </si>
  <si>
    <t>921</t>
  </si>
  <si>
    <t>92195</t>
  </si>
  <si>
    <t>6060</t>
  </si>
  <si>
    <t>Zmniejszenie planu wydatków w poszczególnych paragrafach w zwiżaku z otrzymaniem dofinansowania z FERS na 2025 rok w ramach programu "Aktywny Maluch+ 2022-209"</t>
  </si>
  <si>
    <t>Dotacja celowa na dofinansowanie wynagrodzeń pracowników jednostek organizacyjnych pomocy społecznej /dodatek motywacyjny/</t>
  </si>
  <si>
    <t>Opracownie programu ochrony środowiska dla Gminy Mykanów</t>
  </si>
  <si>
    <t>754</t>
  </si>
  <si>
    <t>75495</t>
  </si>
  <si>
    <t>6050</t>
  </si>
  <si>
    <t>FS Montaż monitoringu wizyjnego na terenie sołectwa Borowno</t>
  </si>
  <si>
    <t>852</t>
  </si>
  <si>
    <t>85219</t>
  </si>
  <si>
    <t>Wprowadzenie planu wydatków na wypłatę dofinansowanie wynagrodzeń pracowników jednostek organizacyjnych pomocy społecznej /dodatek motywacyjny/</t>
  </si>
  <si>
    <t>Realizacja przedsiewzięcia w ramach Klastra Energii Powiatu Częstochowskiego"/wydatki bieżące/</t>
  </si>
  <si>
    <t>Realizacja przedsiewzięcia w ramach Klastra Energii Powiatu Częstochowskiego"/wydatki majatkowe/</t>
  </si>
  <si>
    <t>75814</t>
  </si>
  <si>
    <t>801</t>
  </si>
  <si>
    <t>807</t>
  </si>
  <si>
    <t>750</t>
  </si>
  <si>
    <t>75095</t>
  </si>
  <si>
    <t>4610</t>
  </si>
  <si>
    <t>0770</t>
  </si>
  <si>
    <t>dochód ze sprzedaży majątku przejętego po zmarłym mieszkańcu /Częstochowa ul. Dobrzyńska/</t>
  </si>
  <si>
    <t>758</t>
  </si>
  <si>
    <t>Nakaz zapłaty w postępowaniu upominawczym Sąd Rejonowy Częstochowa I Wydział Cywilny - dotyczy przejętego spadku po zmarłym mieszkańcu /u. Dobrzyńska w Czestochowie/</t>
  </si>
  <si>
    <t>700</t>
  </si>
  <si>
    <t>70095</t>
  </si>
  <si>
    <t>4210</t>
  </si>
  <si>
    <t>Dostosownie klasyfikacji budżetowej dochodów jednostek oświatowych (Darowizna z Fundacji mBanku na realizacje projektu "Matematyczne podwórko" w Przedszkolu w Kuźnicy Kiedrzyńskiej)</t>
  </si>
  <si>
    <t>Zabezpieczenie środków na odkupienie majątku /wyposażenia oraz samochodu/ od Spółdzielni Socjalnej "Drogowiec"</t>
  </si>
  <si>
    <r>
      <t xml:space="preserve">FS Borowno, </t>
    </r>
    <r>
      <rPr>
        <sz val="14"/>
        <color rgb="FFFF0000"/>
        <rFont val="Calibri"/>
        <family val="2"/>
        <charset val="238"/>
        <scheme val="minor"/>
      </rPr>
      <t>FS Radostków</t>
    </r>
  </si>
  <si>
    <t>Inicjatywa sołecka 2025 - Zakup zestawu festynowego do integracji mieszkańców - sceny modułowej /sołectwo Radostków/</t>
  </si>
  <si>
    <t>Inicjatywa sołecka 2025 - Zakup zestawu festynowego do integracji mieszkańców - namioty, zestawy ogrodowe /sołectwo Radostków/</t>
  </si>
  <si>
    <t>75412</t>
  </si>
  <si>
    <t>3030</t>
  </si>
  <si>
    <t>Montaż układu kompensacji mocy biernej w OSP Czarny Las</t>
  </si>
  <si>
    <t>Ekwiwalenty dla strażaków</t>
  </si>
  <si>
    <t>90095</t>
  </si>
  <si>
    <t>80101</t>
  </si>
  <si>
    <t>FS Radostków /zakup wyposażenia do SP w Radostkowie/</t>
  </si>
  <si>
    <t>FS Radostków /estetyka wsi/</t>
  </si>
  <si>
    <t>Inicjatywa sołecka 2025 - Zakup zestawu festynowego do integracji mieszkańców - sceny modułowej /sołectwo Borowno/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</si>
</sst>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2" borderId="6" xfId="0" applyNumberFormat="1" applyFont="1" applyFill="1" applyBorder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3" xfId="0" applyNumberFormat="1" applyFont="1" applyBorder="1"/>
    <xf numFmtId="164" fontId="7" fillId="0" borderId="28" xfId="0" applyNumberFormat="1" applyFont="1" applyBorder="1"/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0" borderId="29" xfId="0" applyNumberFormat="1" applyFont="1" applyBorder="1"/>
    <xf numFmtId="164" fontId="8" fillId="0" borderId="26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9" xfId="0" applyNumberForma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164" fontId="7" fillId="4" borderId="26" xfId="0" applyNumberFormat="1" applyFont="1" applyFill="1" applyBorder="1" applyAlignment="1">
      <alignment vertical="center"/>
    </xf>
    <xf numFmtId="164" fontId="7" fillId="4" borderId="27" xfId="0" applyNumberFormat="1" applyFon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wrapText="1"/>
    </xf>
    <xf numFmtId="0" fontId="5" fillId="0" borderId="46" xfId="0" applyFont="1" applyBorder="1"/>
    <xf numFmtId="164" fontId="4" fillId="0" borderId="46" xfId="0" applyNumberFormat="1" applyFont="1" applyBorder="1" applyAlignment="1">
      <alignment vertical="center"/>
    </xf>
    <xf numFmtId="0" fontId="4" fillId="0" borderId="47" xfId="0" applyFont="1" applyBorder="1"/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0" borderId="42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64" fontId="4" fillId="0" borderId="44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8" xfId="0" applyFont="1" applyBorder="1" applyAlignment="1">
      <alignment wrapText="1"/>
    </xf>
    <xf numFmtId="0" fontId="3" fillId="2" borderId="7" xfId="0" applyFont="1" applyFill="1" applyBorder="1"/>
    <xf numFmtId="164" fontId="4" fillId="0" borderId="47" xfId="0" applyNumberFormat="1" applyFont="1" applyBorder="1" applyAlignment="1">
      <alignment horizontal="center" vertical="center"/>
    </xf>
    <xf numFmtId="164" fontId="3" fillId="2" borderId="3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8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0" fontId="9" fillId="0" borderId="0" xfId="0" applyFont="1"/>
    <xf numFmtId="164" fontId="7" fillId="0" borderId="29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29" xfId="0" applyNumberFormat="1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164" fontId="10" fillId="0" borderId="4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164" fontId="10" fillId="0" borderId="37" xfId="0" applyNumberFormat="1" applyFont="1" applyBorder="1" applyAlignment="1">
      <alignment vertical="center"/>
    </xf>
    <xf numFmtId="49" fontId="10" fillId="0" borderId="35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topLeftCell="A26" zoomScale="90" zoomScaleNormal="90" zoomScaleSheetLayoutView="90" workbookViewId="0">
      <selection activeCell="D36" sqref="D36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20.85546875" hidden="1" customWidth="1"/>
    <col min="7" max="7" width="14" bestFit="1" customWidth="1"/>
    <col min="8" max="8" width="22.5703125" customWidth="1"/>
    <col min="9" max="10" width="14.42578125" bestFit="1" customWidth="1"/>
  </cols>
  <sheetData>
    <row r="1" spans="1:8" ht="30" customHeight="1" thickBot="1" x14ac:dyDescent="0.35">
      <c r="A1" s="66" t="s">
        <v>0</v>
      </c>
      <c r="B1" s="67" t="s">
        <v>1</v>
      </c>
      <c r="C1" s="68" t="s">
        <v>2</v>
      </c>
      <c r="D1" s="68" t="s">
        <v>3</v>
      </c>
      <c r="E1" s="69" t="s">
        <v>4</v>
      </c>
      <c r="F1" s="71" t="s">
        <v>15</v>
      </c>
      <c r="G1" s="5"/>
      <c r="H1" s="5"/>
    </row>
    <row r="2" spans="1:8" ht="30" customHeight="1" thickBot="1" x14ac:dyDescent="0.35">
      <c r="A2" s="125" t="s">
        <v>5</v>
      </c>
      <c r="B2" s="126"/>
      <c r="C2" s="127"/>
      <c r="D2" s="127"/>
      <c r="E2" s="6">
        <f>E3+E4+E5+E6+E7+E8+E9+E10+E11+E12</f>
        <v>202883.20000000001</v>
      </c>
      <c r="F2" s="96"/>
      <c r="G2" s="5"/>
      <c r="H2" s="7"/>
    </row>
    <row r="3" spans="1:8" ht="29.25" customHeight="1" x14ac:dyDescent="0.3">
      <c r="A3" s="140">
        <v>758</v>
      </c>
      <c r="B3" s="141">
        <v>75802</v>
      </c>
      <c r="C3" s="9" t="s">
        <v>18</v>
      </c>
      <c r="D3" s="142" t="s">
        <v>23</v>
      </c>
      <c r="E3" s="84">
        <v>-833490.48</v>
      </c>
      <c r="F3" s="95"/>
      <c r="G3" s="5"/>
      <c r="H3" s="5"/>
    </row>
    <row r="4" spans="1:8" ht="24.75" customHeight="1" x14ac:dyDescent="0.3">
      <c r="A4" s="140"/>
      <c r="B4" s="141"/>
      <c r="C4" s="11" t="s">
        <v>19</v>
      </c>
      <c r="D4" s="143"/>
      <c r="E4" s="63">
        <v>-21855772.559999999</v>
      </c>
      <c r="F4" s="72"/>
      <c r="G4" s="5"/>
      <c r="H4" s="5"/>
    </row>
    <row r="5" spans="1:8" ht="29.25" customHeight="1" x14ac:dyDescent="0.3">
      <c r="A5" s="64">
        <v>758</v>
      </c>
      <c r="B5" s="10">
        <v>75834</v>
      </c>
      <c r="C5" s="11" t="s">
        <v>18</v>
      </c>
      <c r="D5" s="143"/>
      <c r="E5" s="85">
        <v>833490.48</v>
      </c>
      <c r="F5" s="72"/>
      <c r="G5" s="5"/>
      <c r="H5" s="5"/>
    </row>
    <row r="6" spans="1:8" ht="29.25" customHeight="1" x14ac:dyDescent="0.3">
      <c r="A6" s="64">
        <v>758</v>
      </c>
      <c r="B6" s="10">
        <v>75835</v>
      </c>
      <c r="C6" s="11" t="s">
        <v>19</v>
      </c>
      <c r="D6" s="143"/>
      <c r="E6" s="63">
        <v>21855772.559999999</v>
      </c>
      <c r="F6" s="73"/>
      <c r="G6" s="5"/>
      <c r="H6" s="5"/>
    </row>
    <row r="7" spans="1:8" ht="37.5" hidden="1" customHeight="1" x14ac:dyDescent="0.3">
      <c r="A7" s="61"/>
      <c r="B7" s="8"/>
      <c r="C7" s="11"/>
      <c r="D7" s="12"/>
      <c r="E7" s="63"/>
      <c r="F7" s="73"/>
      <c r="G7" s="7"/>
      <c r="H7" s="5"/>
    </row>
    <row r="8" spans="1:8" ht="30.75" customHeight="1" x14ac:dyDescent="0.3">
      <c r="A8" s="64">
        <v>801</v>
      </c>
      <c r="B8" s="10">
        <v>80195</v>
      </c>
      <c r="C8" s="11" t="s">
        <v>20</v>
      </c>
      <c r="D8" s="144" t="s">
        <v>65</v>
      </c>
      <c r="E8" s="63">
        <v>-4955.07</v>
      </c>
      <c r="F8" s="73"/>
      <c r="G8" s="5"/>
      <c r="H8" s="5"/>
    </row>
    <row r="9" spans="1:8" ht="28.5" customHeight="1" x14ac:dyDescent="0.3">
      <c r="A9" s="64">
        <v>801</v>
      </c>
      <c r="B9" s="10">
        <v>80195</v>
      </c>
      <c r="C9" s="13" t="s">
        <v>28</v>
      </c>
      <c r="D9" s="145"/>
      <c r="E9" s="85">
        <v>4955.07</v>
      </c>
      <c r="F9" s="74"/>
      <c r="G9" s="5"/>
      <c r="H9" s="5"/>
    </row>
    <row r="10" spans="1:8" ht="40.5" customHeight="1" x14ac:dyDescent="0.3">
      <c r="A10" s="64">
        <v>852</v>
      </c>
      <c r="B10" s="10">
        <v>85219</v>
      </c>
      <c r="C10" s="13" t="s">
        <v>36</v>
      </c>
      <c r="D10" s="14" t="s">
        <v>41</v>
      </c>
      <c r="E10" s="85">
        <v>114883.2</v>
      </c>
      <c r="F10" s="74"/>
      <c r="G10" s="5"/>
      <c r="H10" s="5"/>
    </row>
    <row r="11" spans="1:8" ht="37.5" customHeight="1" thickBot="1" x14ac:dyDescent="0.35">
      <c r="A11" s="10">
        <v>700</v>
      </c>
      <c r="B11" s="10">
        <v>70005</v>
      </c>
      <c r="C11" s="13" t="s">
        <v>58</v>
      </c>
      <c r="D11" s="14" t="s">
        <v>59</v>
      </c>
      <c r="E11" s="85">
        <v>88000</v>
      </c>
      <c r="F11" s="74"/>
      <c r="G11" s="5"/>
      <c r="H11" s="5"/>
    </row>
    <row r="12" spans="1:8" ht="37.5" hidden="1" customHeight="1" x14ac:dyDescent="0.3">
      <c r="A12" s="70"/>
      <c r="B12" s="70"/>
      <c r="C12" s="13"/>
      <c r="D12" s="14"/>
      <c r="E12" s="85"/>
      <c r="F12" s="74"/>
      <c r="G12" s="5"/>
      <c r="H12" s="5"/>
    </row>
    <row r="13" spans="1:8" ht="37.5" hidden="1" customHeight="1" x14ac:dyDescent="0.3">
      <c r="A13" s="70"/>
      <c r="B13" s="70"/>
      <c r="C13" s="13"/>
      <c r="D13" s="14"/>
      <c r="E13" s="85"/>
      <c r="F13" s="74"/>
      <c r="G13" s="5"/>
      <c r="H13" s="5"/>
    </row>
    <row r="14" spans="1:8" ht="37.5" hidden="1" customHeight="1" x14ac:dyDescent="0.3">
      <c r="A14" s="70"/>
      <c r="B14" s="70"/>
      <c r="C14" s="13"/>
      <c r="D14" s="14"/>
      <c r="E14" s="85"/>
      <c r="F14" s="74"/>
      <c r="G14" s="5"/>
      <c r="H14" s="5"/>
    </row>
    <row r="15" spans="1:8" ht="37.5" hidden="1" customHeight="1" x14ac:dyDescent="0.3">
      <c r="A15" s="64"/>
      <c r="B15" s="10"/>
      <c r="C15" s="13"/>
      <c r="D15" s="14"/>
      <c r="E15" s="85"/>
      <c r="F15" s="74"/>
      <c r="G15" s="5"/>
      <c r="H15" s="5"/>
    </row>
    <row r="16" spans="1:8" ht="37.5" hidden="1" customHeight="1" x14ac:dyDescent="0.3">
      <c r="A16" s="64"/>
      <c r="B16" s="10"/>
      <c r="C16" s="13"/>
      <c r="D16" s="14"/>
      <c r="E16" s="85"/>
      <c r="F16" s="74"/>
      <c r="G16" s="5"/>
      <c r="H16" s="5"/>
    </row>
    <row r="17" spans="1:9" ht="42" hidden="1" customHeight="1" x14ac:dyDescent="0.3">
      <c r="A17" s="62"/>
      <c r="B17" s="15"/>
      <c r="C17" s="16"/>
      <c r="D17" s="17"/>
      <c r="E17" s="86"/>
      <c r="F17" s="75"/>
      <c r="G17" s="5"/>
      <c r="H17" s="5"/>
    </row>
    <row r="18" spans="1:9" ht="37.5" hidden="1" customHeight="1" thickBot="1" x14ac:dyDescent="0.35">
      <c r="A18" s="62"/>
      <c r="B18" s="15"/>
      <c r="C18" s="16"/>
      <c r="D18" s="17"/>
      <c r="E18" s="86"/>
      <c r="F18" s="75"/>
      <c r="G18" s="5"/>
      <c r="H18" s="5"/>
    </row>
    <row r="19" spans="1:9" ht="37.5" customHeight="1" thickBot="1" x14ac:dyDescent="0.35">
      <c r="A19" s="128" t="s">
        <v>6</v>
      </c>
      <c r="B19" s="127"/>
      <c r="C19" s="127"/>
      <c r="D19" s="127"/>
      <c r="E19" s="18">
        <f>E20+E21+E26+E27+E28+E29+E30+E31+E32+E33+E34+E35+E37+E38+E39+E41+E40+E36+E42+E43+E44+E45</f>
        <v>202883.19999999998</v>
      </c>
      <c r="F19" s="94"/>
      <c r="G19" s="7"/>
      <c r="H19" s="7"/>
      <c r="I19" s="1"/>
    </row>
    <row r="20" spans="1:9" ht="28.5" customHeight="1" x14ac:dyDescent="0.3">
      <c r="A20" s="101">
        <v>600</v>
      </c>
      <c r="B20" s="102">
        <v>60016</v>
      </c>
      <c r="C20" s="102">
        <v>6050</v>
      </c>
      <c r="D20" s="108" t="s">
        <v>29</v>
      </c>
      <c r="E20" s="103">
        <v>18.899999999999999</v>
      </c>
      <c r="F20" s="93"/>
      <c r="G20" s="7"/>
      <c r="H20" s="7"/>
    </row>
    <row r="21" spans="1:9" ht="28.5" customHeight="1" x14ac:dyDescent="0.3">
      <c r="A21" s="61">
        <v>921</v>
      </c>
      <c r="B21" s="8">
        <v>92109</v>
      </c>
      <c r="C21" s="8">
        <v>6050</v>
      </c>
      <c r="D21" s="14" t="s">
        <v>30</v>
      </c>
      <c r="E21" s="84">
        <v>3075</v>
      </c>
      <c r="F21" s="76"/>
      <c r="G21" s="7"/>
      <c r="H21" s="7"/>
    </row>
    <row r="22" spans="1:9" ht="37.5" hidden="1" customHeight="1" x14ac:dyDescent="0.3">
      <c r="A22" s="64"/>
      <c r="B22" s="10"/>
      <c r="C22" s="10"/>
      <c r="D22" s="14"/>
      <c r="E22" s="63"/>
      <c r="F22" s="77"/>
      <c r="G22" s="7"/>
      <c r="H22" s="7"/>
    </row>
    <row r="23" spans="1:9" ht="37.5" hidden="1" customHeight="1" x14ac:dyDescent="0.3">
      <c r="A23" s="64"/>
      <c r="B23" s="10"/>
      <c r="C23" s="10"/>
      <c r="D23" s="14"/>
      <c r="E23" s="63"/>
      <c r="F23" s="77"/>
      <c r="G23" s="7"/>
      <c r="H23" s="7"/>
    </row>
    <row r="24" spans="1:9" ht="48" hidden="1" customHeight="1" x14ac:dyDescent="0.3">
      <c r="A24" s="64"/>
      <c r="B24" s="10"/>
      <c r="C24" s="11"/>
      <c r="D24" s="14"/>
      <c r="E24" s="63"/>
      <c r="F24" s="77"/>
      <c r="G24" s="7"/>
      <c r="H24" s="7"/>
    </row>
    <row r="25" spans="1:9" ht="37.5" hidden="1" customHeight="1" x14ac:dyDescent="0.3">
      <c r="A25" s="64"/>
      <c r="B25" s="10"/>
      <c r="C25" s="11"/>
      <c r="D25" s="14"/>
      <c r="E25" s="63"/>
      <c r="F25" s="77"/>
      <c r="G25" s="7"/>
      <c r="H25" s="7"/>
    </row>
    <row r="26" spans="1:9" ht="27" customHeight="1" x14ac:dyDescent="0.3">
      <c r="A26" s="65" t="s">
        <v>21</v>
      </c>
      <c r="B26" s="11" t="s">
        <v>31</v>
      </c>
      <c r="C26" s="11" t="s">
        <v>22</v>
      </c>
      <c r="D26" s="14" t="s">
        <v>42</v>
      </c>
      <c r="E26" s="63">
        <v>15000</v>
      </c>
      <c r="F26" s="76"/>
      <c r="G26" s="7"/>
      <c r="H26" s="7"/>
    </row>
    <row r="27" spans="1:9" ht="29.25" customHeight="1" x14ac:dyDescent="0.3">
      <c r="A27" s="157" t="s">
        <v>27</v>
      </c>
      <c r="B27" s="146" t="s">
        <v>32</v>
      </c>
      <c r="C27" s="11" t="s">
        <v>33</v>
      </c>
      <c r="D27" s="144" t="s">
        <v>40</v>
      </c>
      <c r="E27" s="63">
        <v>-125004.12</v>
      </c>
      <c r="F27" s="76"/>
      <c r="G27" s="7"/>
      <c r="H27" s="7"/>
    </row>
    <row r="28" spans="1:9" ht="27" customHeight="1" x14ac:dyDescent="0.3">
      <c r="A28" s="158"/>
      <c r="B28" s="147"/>
      <c r="C28" s="11" t="s">
        <v>34</v>
      </c>
      <c r="D28" s="143"/>
      <c r="E28" s="63">
        <v>-22413.24</v>
      </c>
      <c r="F28" s="76"/>
      <c r="G28" s="7"/>
      <c r="H28" s="7"/>
    </row>
    <row r="29" spans="1:9" ht="27" customHeight="1" x14ac:dyDescent="0.3">
      <c r="A29" s="159"/>
      <c r="B29" s="148"/>
      <c r="C29" s="9" t="s">
        <v>35</v>
      </c>
      <c r="D29" s="145"/>
      <c r="E29" s="87">
        <v>-3062.64</v>
      </c>
      <c r="F29" s="76"/>
      <c r="G29" s="5"/>
      <c r="H29" s="5"/>
    </row>
    <row r="30" spans="1:9" ht="39" customHeight="1" x14ac:dyDescent="0.3">
      <c r="A30" s="65" t="s">
        <v>37</v>
      </c>
      <c r="B30" s="11" t="s">
        <v>38</v>
      </c>
      <c r="C30" s="11" t="s">
        <v>39</v>
      </c>
      <c r="D30" s="14" t="s">
        <v>78</v>
      </c>
      <c r="E30" s="87">
        <v>80000</v>
      </c>
      <c r="F30" s="76"/>
      <c r="G30" s="5"/>
      <c r="H30" s="5"/>
    </row>
    <row r="31" spans="1:9" ht="33" customHeight="1" x14ac:dyDescent="0.3">
      <c r="A31" s="109" t="s">
        <v>43</v>
      </c>
      <c r="B31" s="109" t="s">
        <v>44</v>
      </c>
      <c r="C31" s="109" t="s">
        <v>45</v>
      </c>
      <c r="D31" s="110" t="s">
        <v>46</v>
      </c>
      <c r="E31" s="87">
        <v>-40000</v>
      </c>
      <c r="F31" s="78"/>
      <c r="G31" s="5"/>
      <c r="H31" s="5"/>
    </row>
    <row r="32" spans="1:9" ht="27.75" customHeight="1" x14ac:dyDescent="0.3">
      <c r="A32" s="149" t="s">
        <v>47</v>
      </c>
      <c r="B32" s="149" t="s">
        <v>48</v>
      </c>
      <c r="C32" s="109" t="s">
        <v>33</v>
      </c>
      <c r="D32" s="152" t="s">
        <v>49</v>
      </c>
      <c r="E32" s="87">
        <v>96000</v>
      </c>
      <c r="F32" s="78"/>
      <c r="G32" s="5"/>
      <c r="H32" s="5"/>
    </row>
    <row r="33" spans="1:8" ht="30" customHeight="1" x14ac:dyDescent="0.3">
      <c r="A33" s="150"/>
      <c r="B33" s="150"/>
      <c r="C33" s="109" t="s">
        <v>34</v>
      </c>
      <c r="D33" s="153"/>
      <c r="E33" s="87">
        <v>16531.2</v>
      </c>
      <c r="F33" s="78"/>
      <c r="G33" s="5"/>
      <c r="H33" s="5"/>
    </row>
    <row r="34" spans="1:8" ht="22.5" customHeight="1" x14ac:dyDescent="0.3">
      <c r="A34" s="151"/>
      <c r="B34" s="151"/>
      <c r="C34" s="109" t="s">
        <v>35</v>
      </c>
      <c r="D34" s="154"/>
      <c r="E34" s="87">
        <v>2352</v>
      </c>
      <c r="F34" s="78"/>
      <c r="G34" s="5"/>
      <c r="H34" s="5"/>
    </row>
    <row r="35" spans="1:8" ht="37.5" customHeight="1" x14ac:dyDescent="0.3">
      <c r="A35" s="160" t="s">
        <v>37</v>
      </c>
      <c r="B35" s="149" t="s">
        <v>38</v>
      </c>
      <c r="C35" s="109" t="s">
        <v>39</v>
      </c>
      <c r="D35" s="116" t="s">
        <v>68</v>
      </c>
      <c r="E35" s="117">
        <v>39500</v>
      </c>
      <c r="F35" s="79"/>
      <c r="G35" s="5"/>
      <c r="H35" s="5"/>
    </row>
    <row r="36" spans="1:8" ht="46.5" customHeight="1" x14ac:dyDescent="0.3">
      <c r="A36" s="161"/>
      <c r="B36" s="151"/>
      <c r="C36" s="109" t="s">
        <v>64</v>
      </c>
      <c r="D36" s="118" t="s">
        <v>69</v>
      </c>
      <c r="E36" s="119">
        <v>20500</v>
      </c>
      <c r="F36" s="97"/>
      <c r="G36" s="5"/>
      <c r="H36" s="5"/>
    </row>
    <row r="37" spans="1:8" ht="27" customHeight="1" x14ac:dyDescent="0.3">
      <c r="A37" s="160" t="s">
        <v>60</v>
      </c>
      <c r="B37" s="149" t="s">
        <v>52</v>
      </c>
      <c r="C37" s="109" t="s">
        <v>53</v>
      </c>
      <c r="D37" s="152" t="s">
        <v>61</v>
      </c>
      <c r="E37" s="112">
        <f>70000</f>
        <v>70000</v>
      </c>
      <c r="F37" s="97"/>
      <c r="G37" s="5"/>
      <c r="H37" s="5"/>
    </row>
    <row r="38" spans="1:8" ht="23.25" customHeight="1" x14ac:dyDescent="0.3">
      <c r="A38" s="161"/>
      <c r="B38" s="151"/>
      <c r="C38" s="109" t="s">
        <v>54</v>
      </c>
      <c r="D38" s="153"/>
      <c r="E38" s="85">
        <v>2500</v>
      </c>
      <c r="F38" s="100"/>
      <c r="G38" s="5"/>
      <c r="H38" s="5"/>
    </row>
    <row r="39" spans="1:8" ht="26.25" customHeight="1" x14ac:dyDescent="0.3">
      <c r="A39" s="113" t="s">
        <v>55</v>
      </c>
      <c r="B39" s="109" t="s">
        <v>56</v>
      </c>
      <c r="C39" s="109" t="s">
        <v>57</v>
      </c>
      <c r="D39" s="154"/>
      <c r="E39" s="85">
        <f>9500+6000</f>
        <v>15500</v>
      </c>
      <c r="F39" s="100"/>
      <c r="G39" s="5"/>
      <c r="H39" s="5"/>
    </row>
    <row r="40" spans="1:8" ht="27" customHeight="1" x14ac:dyDescent="0.3">
      <c r="A40" s="162" t="s">
        <v>62</v>
      </c>
      <c r="B40" s="149" t="s">
        <v>63</v>
      </c>
      <c r="C40" s="111" t="s">
        <v>64</v>
      </c>
      <c r="D40" s="152" t="s">
        <v>66</v>
      </c>
      <c r="E40" s="112">
        <v>7386.1</v>
      </c>
      <c r="F40" s="100"/>
      <c r="G40" s="5"/>
      <c r="H40" s="5"/>
    </row>
    <row r="41" spans="1:8" ht="24.75" customHeight="1" thickBot="1" x14ac:dyDescent="0.35">
      <c r="A41" s="163"/>
      <c r="B41" s="164"/>
      <c r="C41" s="114" t="s">
        <v>39</v>
      </c>
      <c r="D41" s="165"/>
      <c r="E41" s="115">
        <v>25000</v>
      </c>
      <c r="F41" s="100"/>
      <c r="G41" s="5"/>
      <c r="H41" s="5"/>
    </row>
    <row r="42" spans="1:8" ht="24.75" customHeight="1" thickBot="1" x14ac:dyDescent="0.35">
      <c r="A42" s="166" t="s">
        <v>43</v>
      </c>
      <c r="B42" s="168" t="s">
        <v>70</v>
      </c>
      <c r="C42" s="121" t="s">
        <v>22</v>
      </c>
      <c r="D42" s="122" t="s">
        <v>72</v>
      </c>
      <c r="E42" s="123">
        <v>16800</v>
      </c>
      <c r="F42" s="120"/>
      <c r="G42" s="5"/>
      <c r="H42" s="5"/>
    </row>
    <row r="43" spans="1:8" ht="24.75" customHeight="1" thickBot="1" x14ac:dyDescent="0.35">
      <c r="A43" s="167"/>
      <c r="B43" s="169"/>
      <c r="C43" s="121" t="s">
        <v>71</v>
      </c>
      <c r="D43" s="122" t="s">
        <v>73</v>
      </c>
      <c r="E43" s="123">
        <v>-4800</v>
      </c>
      <c r="F43" s="120"/>
      <c r="G43" s="5"/>
      <c r="H43" s="5"/>
    </row>
    <row r="44" spans="1:8" ht="24.75" customHeight="1" thickBot="1" x14ac:dyDescent="0.35">
      <c r="A44" s="124" t="s">
        <v>21</v>
      </c>
      <c r="B44" s="121" t="s">
        <v>74</v>
      </c>
      <c r="C44" s="121" t="s">
        <v>64</v>
      </c>
      <c r="D44" s="122" t="s">
        <v>77</v>
      </c>
      <c r="E44" s="123">
        <v>-6000</v>
      </c>
      <c r="F44" s="120"/>
      <c r="G44" s="5"/>
      <c r="H44" s="5"/>
    </row>
    <row r="45" spans="1:8" ht="24.75" customHeight="1" thickBot="1" x14ac:dyDescent="0.35">
      <c r="A45" s="124" t="s">
        <v>53</v>
      </c>
      <c r="B45" s="121" t="s">
        <v>75</v>
      </c>
      <c r="C45" s="121" t="s">
        <v>64</v>
      </c>
      <c r="D45" s="122" t="s">
        <v>76</v>
      </c>
      <c r="E45" s="123">
        <v>-6000</v>
      </c>
      <c r="F45" s="120"/>
      <c r="G45" s="5"/>
      <c r="H45" s="5"/>
    </row>
    <row r="46" spans="1:8" ht="30" customHeight="1" thickBot="1" x14ac:dyDescent="0.35">
      <c r="A46" s="138" t="s">
        <v>7</v>
      </c>
      <c r="B46" s="139"/>
      <c r="C46" s="139"/>
      <c r="D46" s="139"/>
      <c r="E46" s="98">
        <f>E47</f>
        <v>0</v>
      </c>
      <c r="F46" s="99"/>
      <c r="G46" s="5"/>
      <c r="H46" s="7"/>
    </row>
    <row r="47" spans="1:8" ht="30" customHeight="1" thickBot="1" x14ac:dyDescent="0.35">
      <c r="A47" s="129" t="s">
        <v>17</v>
      </c>
      <c r="B47" s="130"/>
      <c r="C47" s="130"/>
      <c r="D47" s="131"/>
      <c r="E47" s="88"/>
      <c r="F47" s="80"/>
      <c r="G47" s="5"/>
      <c r="H47" s="5"/>
    </row>
    <row r="48" spans="1:8" ht="30" customHeight="1" thickBot="1" x14ac:dyDescent="0.35">
      <c r="A48" s="128" t="s">
        <v>8</v>
      </c>
      <c r="B48" s="127"/>
      <c r="C48" s="127"/>
      <c r="D48" s="127"/>
      <c r="E48" s="89">
        <f>E49</f>
        <v>0</v>
      </c>
      <c r="F48" s="81"/>
      <c r="G48" s="5"/>
      <c r="H48" s="5"/>
    </row>
    <row r="49" spans="1:8" ht="30" customHeight="1" thickBot="1" x14ac:dyDescent="0.35">
      <c r="A49" s="132" t="s">
        <v>17</v>
      </c>
      <c r="B49" s="133"/>
      <c r="C49" s="133"/>
      <c r="D49" s="134"/>
      <c r="E49" s="90">
        <v>0</v>
      </c>
      <c r="F49" s="82"/>
      <c r="G49" s="5"/>
      <c r="H49" s="5"/>
    </row>
    <row r="50" spans="1:8" ht="30" customHeight="1" thickBot="1" x14ac:dyDescent="0.35">
      <c r="A50" s="135" t="s">
        <v>13</v>
      </c>
      <c r="B50" s="136"/>
      <c r="C50" s="136"/>
      <c r="D50" s="137"/>
      <c r="E50" s="89" t="s">
        <v>16</v>
      </c>
      <c r="F50" s="81"/>
      <c r="G50" s="5"/>
      <c r="H50" s="7"/>
    </row>
    <row r="51" spans="1:8" ht="30" customHeight="1" thickBot="1" x14ac:dyDescent="0.35">
      <c r="A51" s="155" t="s">
        <v>67</v>
      </c>
      <c r="B51" s="156"/>
      <c r="C51" s="156"/>
      <c r="D51" s="156"/>
      <c r="E51" s="91">
        <v>0</v>
      </c>
      <c r="F51" s="83"/>
      <c r="G51" s="5"/>
      <c r="H51" s="7"/>
    </row>
    <row r="52" spans="1:8" ht="18.75" x14ac:dyDescent="0.3">
      <c r="A52" s="5"/>
      <c r="B52" s="5"/>
      <c r="C52" s="5"/>
      <c r="D52" s="5" t="s">
        <v>5</v>
      </c>
      <c r="E52" s="7">
        <f>E2</f>
        <v>202883.20000000001</v>
      </c>
      <c r="F52" s="7"/>
      <c r="G52" s="5"/>
      <c r="H52" s="5"/>
    </row>
    <row r="53" spans="1:8" ht="18.75" x14ac:dyDescent="0.3">
      <c r="A53" s="5"/>
      <c r="B53" s="5"/>
      <c r="C53" s="5"/>
      <c r="D53" s="5" t="s">
        <v>7</v>
      </c>
      <c r="E53" s="7">
        <f>E46</f>
        <v>0</v>
      </c>
      <c r="F53" s="5"/>
      <c r="G53" s="5"/>
      <c r="H53" s="5"/>
    </row>
    <row r="54" spans="1:8" ht="18.75" x14ac:dyDescent="0.3">
      <c r="A54" s="5"/>
      <c r="B54" s="5"/>
      <c r="C54" s="5"/>
      <c r="D54" s="5" t="s">
        <v>11</v>
      </c>
      <c r="E54" s="7">
        <f>E19</f>
        <v>202883.19999999998</v>
      </c>
      <c r="F54" s="5"/>
      <c r="G54" s="5"/>
      <c r="H54" s="5"/>
    </row>
    <row r="55" spans="1:8" ht="18.75" x14ac:dyDescent="0.3">
      <c r="A55" s="5"/>
      <c r="B55" s="5"/>
      <c r="C55" s="5"/>
      <c r="D55" s="5" t="s">
        <v>8</v>
      </c>
      <c r="E55" s="7">
        <f>E48</f>
        <v>0</v>
      </c>
      <c r="F55" s="5"/>
      <c r="G55" s="5"/>
      <c r="H55" s="5"/>
    </row>
    <row r="56" spans="1:8" ht="18.75" x14ac:dyDescent="0.3">
      <c r="A56" s="5"/>
      <c r="B56" s="5"/>
      <c r="C56" s="5"/>
      <c r="D56" s="19" t="s">
        <v>12</v>
      </c>
      <c r="E56" s="20">
        <f>E52+E53-E55-E54</f>
        <v>0</v>
      </c>
      <c r="F56" s="5"/>
      <c r="G56" s="5"/>
      <c r="H56" s="5"/>
    </row>
    <row r="57" spans="1:8" ht="18.75" x14ac:dyDescent="0.3">
      <c r="A57" s="5"/>
      <c r="B57" s="5"/>
      <c r="C57" s="5"/>
      <c r="D57" s="5"/>
      <c r="E57" s="5"/>
      <c r="F57" s="5"/>
      <c r="G57" s="5"/>
      <c r="H57" s="5"/>
    </row>
    <row r="58" spans="1:8" ht="31.5" x14ac:dyDescent="0.5">
      <c r="A58" s="2"/>
      <c r="B58" s="2"/>
      <c r="C58" s="2"/>
      <c r="D58" s="2"/>
      <c r="E58" s="2"/>
      <c r="F58" s="2"/>
      <c r="G58" s="2"/>
      <c r="H58" s="2"/>
    </row>
  </sheetData>
  <mergeCells count="28">
    <mergeCell ref="A51:D51"/>
    <mergeCell ref="A27:A29"/>
    <mergeCell ref="B37:B38"/>
    <mergeCell ref="A37:A38"/>
    <mergeCell ref="D37:D39"/>
    <mergeCell ref="A40:A41"/>
    <mergeCell ref="B40:B41"/>
    <mergeCell ref="D40:D41"/>
    <mergeCell ref="A35:A36"/>
    <mergeCell ref="B35:B36"/>
    <mergeCell ref="A42:A43"/>
    <mergeCell ref="B42:B43"/>
    <mergeCell ref="A2:D2"/>
    <mergeCell ref="A19:D19"/>
    <mergeCell ref="A47:D47"/>
    <mergeCell ref="A49:D49"/>
    <mergeCell ref="A50:D50"/>
    <mergeCell ref="A48:D48"/>
    <mergeCell ref="A46:D46"/>
    <mergeCell ref="A3:A4"/>
    <mergeCell ref="B3:B4"/>
    <mergeCell ref="D3:D6"/>
    <mergeCell ref="D8:D9"/>
    <mergeCell ref="B27:B29"/>
    <mergeCell ref="D27:D29"/>
    <mergeCell ref="A32:A34"/>
    <mergeCell ref="B32:B34"/>
    <mergeCell ref="D32:D34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view="pageBreakPreview" zoomScale="90" zoomScaleNormal="100" zoomScaleSheetLayoutView="90" workbookViewId="0">
      <selection activeCell="A24" sqref="A24:J24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140625" customWidth="1"/>
    <col min="5" max="5" width="21.140625" customWidth="1"/>
    <col min="6" max="6" width="17.42578125" customWidth="1"/>
    <col min="7" max="7" width="19.28515625" customWidth="1"/>
    <col min="8" max="8" width="13.2851562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87" t="s">
        <v>9</v>
      </c>
      <c r="B1" s="188"/>
      <c r="C1" s="188"/>
      <c r="D1" s="188"/>
      <c r="E1" s="188"/>
      <c r="F1" s="188"/>
      <c r="G1" s="188"/>
      <c r="H1" s="188"/>
      <c r="I1" s="189"/>
      <c r="J1" s="2"/>
    </row>
    <row r="2" spans="1:10" ht="27" customHeight="1" thickBot="1" x14ac:dyDescent="0.55000000000000004">
      <c r="A2" s="192"/>
      <c r="B2" s="193"/>
      <c r="C2" s="194"/>
      <c r="D2" s="22" t="s">
        <v>3</v>
      </c>
      <c r="E2" s="190" t="s">
        <v>14</v>
      </c>
      <c r="F2" s="198" t="s">
        <v>10</v>
      </c>
      <c r="G2" s="198"/>
      <c r="H2" s="198"/>
      <c r="I2" s="199"/>
      <c r="J2" s="2"/>
    </row>
    <row r="3" spans="1:10" ht="30" customHeight="1" thickBot="1" x14ac:dyDescent="0.55000000000000004">
      <c r="A3" s="195"/>
      <c r="B3" s="196"/>
      <c r="C3" s="197"/>
      <c r="D3" s="23"/>
      <c r="E3" s="191"/>
      <c r="F3" s="24">
        <v>2025</v>
      </c>
      <c r="G3" s="25">
        <v>2026</v>
      </c>
      <c r="H3" s="25">
        <v>2027</v>
      </c>
      <c r="I3" s="26">
        <v>2028</v>
      </c>
      <c r="J3" s="2"/>
    </row>
    <row r="4" spans="1:10" ht="26.1" customHeight="1" x14ac:dyDescent="0.5">
      <c r="A4" s="182" t="s">
        <v>24</v>
      </c>
      <c r="B4" s="183"/>
      <c r="C4" s="183"/>
      <c r="D4" s="204" t="s">
        <v>30</v>
      </c>
      <c r="E4" s="27">
        <f>F4+G4+H4+I4</f>
        <v>52000</v>
      </c>
      <c r="F4" s="28">
        <v>52000</v>
      </c>
      <c r="G4" s="28"/>
      <c r="H4" s="29"/>
      <c r="I4" s="30"/>
      <c r="J4" s="2"/>
    </row>
    <row r="5" spans="1:10" ht="26.1" customHeight="1" x14ac:dyDescent="0.5">
      <c r="A5" s="184" t="s">
        <v>25</v>
      </c>
      <c r="B5" s="185"/>
      <c r="C5" s="185"/>
      <c r="D5" s="205"/>
      <c r="E5" s="31">
        <f>F5+G5+H5+I5</f>
        <v>3075</v>
      </c>
      <c r="F5" s="32">
        <v>3075</v>
      </c>
      <c r="G5" s="32"/>
      <c r="H5" s="33"/>
      <c r="I5" s="34"/>
      <c r="J5" s="2"/>
    </row>
    <row r="6" spans="1:10" ht="26.1" customHeight="1" thickBot="1" x14ac:dyDescent="0.55000000000000004">
      <c r="A6" s="202" t="s">
        <v>26</v>
      </c>
      <c r="B6" s="203"/>
      <c r="C6" s="203"/>
      <c r="D6" s="206"/>
      <c r="E6" s="35">
        <f>F6+G6+H6+I6</f>
        <v>55075</v>
      </c>
      <c r="F6" s="36">
        <f>F4+F5</f>
        <v>55075</v>
      </c>
      <c r="G6" s="36"/>
      <c r="H6" s="36"/>
      <c r="I6" s="37"/>
      <c r="J6" s="2"/>
    </row>
    <row r="7" spans="1:10" ht="26.1" hidden="1" customHeight="1" thickBot="1" x14ac:dyDescent="0.55000000000000004">
      <c r="A7" s="200"/>
      <c r="B7" s="201"/>
      <c r="C7" s="201"/>
      <c r="D7" s="43"/>
      <c r="E7" s="44"/>
      <c r="F7" s="45"/>
      <c r="G7" s="45"/>
      <c r="H7" s="46"/>
      <c r="I7" s="47"/>
      <c r="J7" s="3"/>
    </row>
    <row r="8" spans="1:10" ht="26.1" customHeight="1" x14ac:dyDescent="0.5">
      <c r="A8" s="176" t="s">
        <v>24</v>
      </c>
      <c r="B8" s="177"/>
      <c r="C8" s="177"/>
      <c r="D8" s="170" t="s">
        <v>29</v>
      </c>
      <c r="E8" s="48">
        <v>2916807.73</v>
      </c>
      <c r="F8" s="49">
        <v>1004075</v>
      </c>
      <c r="G8" s="49"/>
      <c r="H8" s="50"/>
      <c r="I8" s="51"/>
      <c r="J8" s="21"/>
    </row>
    <row r="9" spans="1:10" ht="26.1" customHeight="1" x14ac:dyDescent="0.5">
      <c r="A9" s="178" t="s">
        <v>25</v>
      </c>
      <c r="B9" s="179"/>
      <c r="C9" s="179"/>
      <c r="D9" s="171"/>
      <c r="E9" s="52">
        <v>-50.7</v>
      </c>
      <c r="F9" s="53">
        <v>18.899999999999999</v>
      </c>
      <c r="G9" s="53"/>
      <c r="H9" s="54"/>
      <c r="I9" s="55"/>
      <c r="J9" s="21"/>
    </row>
    <row r="10" spans="1:10" ht="26.1" customHeight="1" thickBot="1" x14ac:dyDescent="0.55000000000000004">
      <c r="A10" s="180" t="s">
        <v>26</v>
      </c>
      <c r="B10" s="181"/>
      <c r="C10" s="181"/>
      <c r="D10" s="172"/>
      <c r="E10" s="56">
        <v>2916757.03</v>
      </c>
      <c r="F10" s="57">
        <f>F8+F9</f>
        <v>1004093.9</v>
      </c>
      <c r="G10" s="57"/>
      <c r="H10" s="59"/>
      <c r="I10" s="60"/>
      <c r="J10" s="2"/>
    </row>
    <row r="11" spans="1:10" ht="26.1" hidden="1" customHeight="1" x14ac:dyDescent="0.5">
      <c r="A11" s="176"/>
      <c r="B11" s="177"/>
      <c r="C11" s="177"/>
      <c r="D11" s="170"/>
      <c r="E11" s="48"/>
      <c r="F11" s="49"/>
      <c r="G11" s="49"/>
      <c r="H11" s="50"/>
      <c r="I11" s="51"/>
      <c r="J11" s="2"/>
    </row>
    <row r="12" spans="1:10" ht="26.1" hidden="1" customHeight="1" x14ac:dyDescent="0.5">
      <c r="A12" s="178"/>
      <c r="B12" s="179"/>
      <c r="C12" s="179"/>
      <c r="D12" s="171"/>
      <c r="E12" s="52"/>
      <c r="F12" s="53"/>
      <c r="G12" s="53"/>
      <c r="H12" s="54"/>
      <c r="I12" s="55"/>
      <c r="J12" s="2"/>
    </row>
    <row r="13" spans="1:10" ht="26.1" hidden="1" customHeight="1" thickBot="1" x14ac:dyDescent="0.55000000000000004">
      <c r="A13" s="180"/>
      <c r="B13" s="181"/>
      <c r="C13" s="181"/>
      <c r="D13" s="172"/>
      <c r="E13" s="56"/>
      <c r="F13" s="57"/>
      <c r="G13" s="57"/>
      <c r="H13" s="57"/>
      <c r="I13" s="58"/>
      <c r="J13" s="2"/>
    </row>
    <row r="14" spans="1:10" ht="26.1" customHeight="1" x14ac:dyDescent="0.5">
      <c r="A14" s="182" t="s">
        <v>24</v>
      </c>
      <c r="B14" s="183"/>
      <c r="C14" s="183"/>
      <c r="D14" s="173" t="s">
        <v>50</v>
      </c>
      <c r="E14" s="27">
        <f t="shared" ref="E14:E19" si="0">F14+G14+H14+I14</f>
        <v>7884.62</v>
      </c>
      <c r="F14" s="28">
        <v>0</v>
      </c>
      <c r="G14" s="28">
        <v>7884.62</v>
      </c>
      <c r="H14" s="28"/>
      <c r="I14" s="104"/>
      <c r="J14" s="105"/>
    </row>
    <row r="15" spans="1:10" ht="26.1" customHeight="1" x14ac:dyDescent="0.5">
      <c r="A15" s="184" t="s">
        <v>25</v>
      </c>
      <c r="B15" s="185"/>
      <c r="C15" s="185"/>
      <c r="D15" s="174"/>
      <c r="E15" s="31">
        <f t="shared" si="0"/>
        <v>-7884.62</v>
      </c>
      <c r="F15" s="32">
        <v>0</v>
      </c>
      <c r="G15" s="32">
        <v>-7884.62</v>
      </c>
      <c r="H15" s="32"/>
      <c r="I15" s="106"/>
      <c r="J15" s="105"/>
    </row>
    <row r="16" spans="1:10" ht="26.1" customHeight="1" thickBot="1" x14ac:dyDescent="0.3">
      <c r="A16" s="202" t="s">
        <v>26</v>
      </c>
      <c r="B16" s="203"/>
      <c r="C16" s="203"/>
      <c r="D16" s="175"/>
      <c r="E16" s="35">
        <f t="shared" si="0"/>
        <v>0</v>
      </c>
      <c r="F16" s="36">
        <f>F14+F15</f>
        <v>0</v>
      </c>
      <c r="G16" s="36">
        <f>G14+G15</f>
        <v>0</v>
      </c>
      <c r="H16" s="36"/>
      <c r="I16" s="37"/>
      <c r="J16" s="107"/>
    </row>
    <row r="17" spans="1:10" ht="26.1" customHeight="1" x14ac:dyDescent="0.25">
      <c r="A17" s="176" t="s">
        <v>24</v>
      </c>
      <c r="B17" s="177"/>
      <c r="C17" s="177"/>
      <c r="D17" s="207" t="s">
        <v>51</v>
      </c>
      <c r="E17" s="48">
        <f t="shared" si="0"/>
        <v>66419.990000000005</v>
      </c>
      <c r="F17" s="49">
        <v>0</v>
      </c>
      <c r="G17" s="49">
        <v>66419.990000000005</v>
      </c>
      <c r="H17" s="50">
        <v>0</v>
      </c>
      <c r="I17" s="51">
        <v>0</v>
      </c>
      <c r="J17" s="92"/>
    </row>
    <row r="18" spans="1:10" ht="26.1" customHeight="1" x14ac:dyDescent="0.25">
      <c r="A18" s="178" t="s">
        <v>25</v>
      </c>
      <c r="B18" s="179"/>
      <c r="C18" s="179"/>
      <c r="D18" s="208"/>
      <c r="E18" s="52">
        <f t="shared" si="0"/>
        <v>-66419.990000000005</v>
      </c>
      <c r="F18" s="53">
        <v>0</v>
      </c>
      <c r="G18" s="53">
        <v>-66419.990000000005</v>
      </c>
      <c r="H18" s="54">
        <v>0</v>
      </c>
      <c r="I18" s="55">
        <v>0</v>
      </c>
      <c r="J18" s="92"/>
    </row>
    <row r="19" spans="1:10" ht="26.1" customHeight="1" thickBot="1" x14ac:dyDescent="0.3">
      <c r="A19" s="180" t="s">
        <v>26</v>
      </c>
      <c r="B19" s="181"/>
      <c r="C19" s="181"/>
      <c r="D19" s="209"/>
      <c r="E19" s="56">
        <f t="shared" si="0"/>
        <v>0</v>
      </c>
      <c r="F19" s="57">
        <v>0</v>
      </c>
      <c r="G19" s="57">
        <v>0</v>
      </c>
      <c r="H19" s="59">
        <v>0</v>
      </c>
      <c r="I19" s="60">
        <v>0</v>
      </c>
      <c r="J19" s="92"/>
    </row>
    <row r="20" spans="1:10" ht="33.75" hidden="1" customHeight="1" thickBot="1" x14ac:dyDescent="0.3">
      <c r="A20" s="210"/>
      <c r="B20" s="211"/>
      <c r="C20" s="211"/>
      <c r="D20" s="42"/>
      <c r="E20" s="41"/>
      <c r="F20" s="38"/>
      <c r="G20" s="38"/>
      <c r="H20" s="39">
        <v>0</v>
      </c>
      <c r="I20" s="40">
        <v>0</v>
      </c>
      <c r="J20" s="92"/>
    </row>
    <row r="21" spans="1:10" ht="33.75" hidden="1" customHeight="1" thickBot="1" x14ac:dyDescent="0.3">
      <c r="A21" s="210"/>
      <c r="B21" s="211"/>
      <c r="C21" s="211"/>
      <c r="D21" s="42"/>
      <c r="E21" s="41"/>
      <c r="F21" s="38"/>
      <c r="G21" s="38"/>
      <c r="H21" s="39">
        <v>0</v>
      </c>
      <c r="I21" s="40">
        <v>0</v>
      </c>
      <c r="J21" s="92"/>
    </row>
    <row r="22" spans="1:10" ht="30" customHeight="1" x14ac:dyDescent="0.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30" customHeight="1" x14ac:dyDescent="0.5">
      <c r="A23" s="186"/>
      <c r="B23" s="186"/>
      <c r="C23" s="186"/>
      <c r="D23" s="186"/>
      <c r="E23" s="186"/>
      <c r="F23" s="186"/>
      <c r="G23" s="186"/>
      <c r="H23" s="186"/>
      <c r="I23" s="186"/>
      <c r="J23" s="186"/>
    </row>
    <row r="24" spans="1:10" ht="30" customHeight="1" x14ac:dyDescent="0.5">
      <c r="A24" s="186"/>
      <c r="B24" s="186"/>
      <c r="C24" s="186"/>
      <c r="D24" s="186"/>
      <c r="E24" s="186"/>
      <c r="F24" s="186"/>
      <c r="G24" s="186"/>
      <c r="H24" s="186"/>
      <c r="I24" s="186"/>
      <c r="J24" s="186"/>
    </row>
    <row r="25" spans="1:10" ht="30" customHeight="1" x14ac:dyDescent="0.5">
      <c r="A25" s="186"/>
      <c r="B25" s="186"/>
      <c r="C25" s="186"/>
      <c r="D25" s="186"/>
      <c r="E25" s="186"/>
      <c r="F25" s="186"/>
      <c r="G25" s="186"/>
      <c r="H25" s="186"/>
      <c r="I25" s="186"/>
      <c r="J25" s="186"/>
    </row>
    <row r="26" spans="1:10" ht="30" customHeight="1" x14ac:dyDescent="0.5">
      <c r="A26" s="186"/>
      <c r="B26" s="186"/>
      <c r="C26" s="186"/>
      <c r="D26" s="186"/>
      <c r="E26" s="186"/>
      <c r="F26" s="186"/>
      <c r="G26" s="186"/>
      <c r="H26" s="186"/>
      <c r="I26" s="186"/>
      <c r="J26" s="186"/>
    </row>
    <row r="27" spans="1:10" ht="30" customHeight="1" x14ac:dyDescent="0.5">
      <c r="A27" s="186"/>
      <c r="B27" s="186"/>
      <c r="C27" s="186"/>
      <c r="D27" s="186"/>
      <c r="E27" s="186"/>
      <c r="F27" s="186"/>
      <c r="G27" s="186"/>
      <c r="H27" s="186"/>
      <c r="I27" s="186"/>
      <c r="J27" s="186"/>
    </row>
    <row r="28" spans="1:10" ht="31.5" x14ac:dyDescent="0.5">
      <c r="A28" s="186"/>
      <c r="B28" s="186"/>
      <c r="C28" s="186"/>
      <c r="D28" s="186"/>
      <c r="E28" s="186"/>
      <c r="F28" s="186"/>
      <c r="G28" s="186"/>
      <c r="H28" s="186"/>
      <c r="I28" s="186"/>
      <c r="J28" s="186"/>
    </row>
    <row r="29" spans="1:10" ht="31.5" x14ac:dyDescent="0.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1.5" x14ac:dyDescent="0.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33">
    <mergeCell ref="D17:D19"/>
    <mergeCell ref="A21:C21"/>
    <mergeCell ref="A19:C19"/>
    <mergeCell ref="A20:C20"/>
    <mergeCell ref="A16:C16"/>
    <mergeCell ref="A17:C17"/>
    <mergeCell ref="A18:C18"/>
    <mergeCell ref="A1:I1"/>
    <mergeCell ref="E2:E3"/>
    <mergeCell ref="A2:C3"/>
    <mergeCell ref="F2:I2"/>
    <mergeCell ref="A10:C10"/>
    <mergeCell ref="A7:C7"/>
    <mergeCell ref="A4:C4"/>
    <mergeCell ref="A5:C5"/>
    <mergeCell ref="A6:C6"/>
    <mergeCell ref="D4:D6"/>
    <mergeCell ref="A8:C8"/>
    <mergeCell ref="A9:C9"/>
    <mergeCell ref="D8:D10"/>
    <mergeCell ref="A27:J27"/>
    <mergeCell ref="A28:J28"/>
    <mergeCell ref="A26:J26"/>
    <mergeCell ref="A24:J24"/>
    <mergeCell ref="A23:J23"/>
    <mergeCell ref="A25:J25"/>
    <mergeCell ref="D11:D13"/>
    <mergeCell ref="D14:D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2025-02-18T11:31:39Z</dcterms:modified>
</cp:coreProperties>
</file>