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D03F1981-750E-490D-B387-D4B69892AA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MIANY DO BUDŻETU " sheetId="1" r:id="rId1"/>
    <sheet name="ZMIANY DO WPF  " sheetId="2" r:id="rId2"/>
  </sheets>
  <definedNames>
    <definedName name="_xlnm.Print_Area" localSheetId="0">'ZMIANY DO BUDŻETU '!$A$1:$F$80</definedName>
    <definedName name="_xlnm.Print_Area" localSheetId="1">'ZMIANY DO WPF  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F19" i="2"/>
  <c r="E19" i="2"/>
  <c r="E70" i="1"/>
  <c r="E20" i="1"/>
  <c r="E2" i="1"/>
  <c r="E15" i="2"/>
  <c r="E14" i="2"/>
  <c r="E5" i="2" l="1"/>
  <c r="E4" i="2"/>
  <c r="G16" i="2"/>
  <c r="F16" i="2"/>
  <c r="E16" i="2"/>
  <c r="E66" i="1" l="1"/>
  <c r="E76" i="1" s="1"/>
  <c r="E6" i="2"/>
  <c r="E78" i="1" l="1"/>
  <c r="E75" i="1" l="1"/>
  <c r="E77" i="1"/>
  <c r="E79" i="1" l="1"/>
</calcChain>
</file>

<file path=xl/sharedStrings.xml><?xml version="1.0" encoding="utf-8"?>
<sst xmlns="http://schemas.openxmlformats.org/spreadsheetml/2006/main" count="111" uniqueCount="82">
  <si>
    <t>DZIAŁ</t>
  </si>
  <si>
    <t>ROZDZIAŁ</t>
  </si>
  <si>
    <t>PARAGRAF</t>
  </si>
  <si>
    <t>NAZWA ZADANIA</t>
  </si>
  <si>
    <t>WARTOŚĆ</t>
  </si>
  <si>
    <t>DOCHODY</t>
  </si>
  <si>
    <t>WYDATKI</t>
  </si>
  <si>
    <t>PRZYCHODY</t>
  </si>
  <si>
    <t>ROZCHODY</t>
  </si>
  <si>
    <t>WPF</t>
  </si>
  <si>
    <t>LATA</t>
  </si>
  <si>
    <t xml:space="preserve">WYDATKI </t>
  </si>
  <si>
    <t>RAZEM BILANSOWANIE ZMIAN</t>
  </si>
  <si>
    <t>FUNDUSZ SOŁECKI</t>
  </si>
  <si>
    <t>ŁACZNE NAKŁADY NA ZADANIU</t>
  </si>
  <si>
    <t>UWAGI</t>
  </si>
  <si>
    <t>-</t>
  </si>
  <si>
    <t>PRZED ZMIANĄ</t>
  </si>
  <si>
    <t>ZMIANA</t>
  </si>
  <si>
    <t>PO ZMIANIE</t>
  </si>
  <si>
    <t>Likwidacja nielegalnego składowiska odpadów niebezpiecznych w miejscowości Kokawa, gmina Mykanów, powiat częstochowski, województwo śląskie</t>
  </si>
  <si>
    <t>WPROWADZENIE DO WPF</t>
  </si>
  <si>
    <t>zwiększenie dofinansowania ze środków publicznych na finansowanie podatku Vat jako uzupełnienie środków  na dofinansowanie budowy żłobka W Starym Cykarzewie</t>
  </si>
  <si>
    <t>6259</t>
  </si>
  <si>
    <t>010</t>
  </si>
  <si>
    <t>01042</t>
  </si>
  <si>
    <t>Modernizacja drogi transportu rolnego Mykanów - Stary Cykarzew na działkach ew. nr 984, 1100/2, 1099/2 w miejscowości Stary Cykarzew, gm. Mykanów /zmniejszenie planu wydatków w związku ze zmianą nazwy zadania/</t>
  </si>
  <si>
    <t>„Przebudowa drogi gminnej nr 599041S w ramach zadania inwestycyjnego pn."Modernizacja drogi transportu rolnego Mykanów – Stary Cykarzew na działkach ew. nr 984, 1100/2, 1099/2 w miejscowości Stary Cykarzew, gm. Mykanów” /zmiana nazwy zadania/</t>
  </si>
  <si>
    <t>„Opracowanie  dokumentacji projektowo kosztorysowej na budowę sieci kanalizacyjnej i wodociągowej w miejscowości Wierzchowisko wraz z przebudową drogi oraz budową chodnika”</t>
  </si>
  <si>
    <t>Wykonanie dokumentacji projektowej na budowę kanalizacji sanitarnej ulic w sektorze B w miejscowości Wierzchowisko</t>
  </si>
  <si>
    <t>900</t>
  </si>
  <si>
    <t>90026</t>
  </si>
  <si>
    <t>4300</t>
  </si>
  <si>
    <t>dotacja celowa na zadanie: "Likwidacja nielegalnego składowiska odpadów niebezpiecznych w miejscowości Kokawa, gmina Mykanów, powiat częstochowski, województwo śląskie"</t>
  </si>
  <si>
    <t>2030</t>
  </si>
  <si>
    <t>Likwidacja nielegalnego składowiska odpadów niebezpiecznych w miejscowości Kokawa, gmina Mykanów, powiat częstochowski, województwo śląskie - zwiększenie planu wydatków</t>
  </si>
  <si>
    <t>921</t>
  </si>
  <si>
    <t>92195</t>
  </si>
  <si>
    <t>6060</t>
  </si>
  <si>
    <t>926</t>
  </si>
  <si>
    <t>92601</t>
  </si>
  <si>
    <t>6050</t>
  </si>
  <si>
    <t>Magazyny energii dla mieszkańców  zmiana paragrafowa</t>
  </si>
  <si>
    <t>600</t>
  </si>
  <si>
    <t>60016</t>
  </si>
  <si>
    <t>4210</t>
  </si>
  <si>
    <t>92695</t>
  </si>
  <si>
    <t>FS Łochynia zmiana przedsięwzięcia</t>
  </si>
  <si>
    <t>801</t>
  </si>
  <si>
    <t>4270</t>
  </si>
  <si>
    <t>80101</t>
  </si>
  <si>
    <t>wolne środki z 2024 roku</t>
  </si>
  <si>
    <t>601</t>
  </si>
  <si>
    <t>60020</t>
  </si>
  <si>
    <t>zakup i montaż 3 wiat  stary Broniszew ul. Kwiatowa</t>
  </si>
  <si>
    <t>92109</t>
  </si>
  <si>
    <t>2480</t>
  </si>
  <si>
    <t>754</t>
  </si>
  <si>
    <t>75412</t>
  </si>
  <si>
    <t>6230</t>
  </si>
  <si>
    <t>2820</t>
  </si>
  <si>
    <t>4600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</si>
  <si>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</si>
  <si>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4260</t>
  </si>
  <si>
    <t xml:space="preserve">Dokonanie zmiany w pozycji  rozchodów w związku ze zmianą harmonogramu spłaty pożyczki z WFOŚiGW w Katowicach  </t>
  </si>
  <si>
    <t>90005</t>
  </si>
  <si>
    <t>kara za niewykonanie obowiązku osiągnięcia w 2022 roku poziomu przygotowania do ponownego uzycia i recyklingu odpadów komunalnych w wysokości co najmniej 25% wagi</t>
  </si>
  <si>
    <t xml:space="preserve">FS Kokawa przesunięcie śródków </t>
  </si>
  <si>
    <t>dotacja dla GCMiT</t>
  </si>
  <si>
    <t>zabezpieczenie środków na wykonanie dokumentacji projektowo-kosztorysowa na utwardzenie  terenu części działki ew. nr 310 w miejscowości Borowno</t>
  </si>
  <si>
    <t>remont Sali gimnastycznej w SP w Broniszewie/niezbędny po zalaniu/</t>
  </si>
  <si>
    <t>Modernizacja kompleksu sportowego „Moje Boisko - Orlik 2012” przy ul. Słonecznej w Mykanowie/zabezpieczenie środków na pełnienie funkcji inspektora + zaplanowane środki  do uzupełnienia po przetargu /</t>
  </si>
  <si>
    <t>wpływ odszkodowania /dotyczy zalania w  SP w Broniszewie/</t>
  </si>
  <si>
    <t>0950</t>
  </si>
  <si>
    <t>Inicjatywa sołecka 2025 Sołectwo Borowno /zwrot środków zabezpieczonych przez gminę na etapie aplikowania przez sołectwa/</t>
  </si>
  <si>
    <t>Inicjatywa sołecka 2025 Sołectwo Radostków/zabezpieczenie środków na pełnienie funkcji inspektora + zaplanowane środki  do uzupełnienia po przetargu /</t>
  </si>
  <si>
    <t>dotacje celowe dla OSP na dofinasownie zakupu sprzętu /OSP Rybna, Grabowa, Borowno, Stary Broniszew,Kuźnica Kiedrzyńska, Stary Kocin/</t>
  </si>
  <si>
    <t>FS Łochynia, FS Kokawa, FS Grabowa</t>
  </si>
  <si>
    <t>Wykup innych papierów wartościowych</t>
  </si>
  <si>
    <t>Spłaty otrzymanych krajowych pożyczek i kredytów</t>
  </si>
  <si>
    <t>Zakup i montaż magazynów energii dla mieszkańców Gminy Mykanów/wydatki majątkowe/</t>
  </si>
  <si>
    <t>Zakup i montaż magazynów energii dla mieszkańców Gminy Mykanów/wydatki bieżące/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</si>
</sst>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4" xfId="0" applyFont="1" applyBorder="1" applyAlignment="1">
      <alignment wrapText="1"/>
    </xf>
    <xf numFmtId="0" fontId="1" fillId="0" borderId="0" xfId="0" applyFont="1" applyAlignment="1">
      <alignment horizontal="left"/>
    </xf>
    <xf numFmtId="0" fontId="4" fillId="0" borderId="0" xfId="0" applyFont="1"/>
    <xf numFmtId="164" fontId="3" fillId="2" borderId="6" xfId="0" applyNumberFormat="1" applyFont="1" applyFill="1" applyBorder="1"/>
    <xf numFmtId="164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164" fontId="3" fillId="2" borderId="6" xfId="0" applyNumberFormat="1" applyFont="1" applyFill="1" applyBorder="1" applyAlignment="1">
      <alignment vertical="center"/>
    </xf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64" fontId="8" fillId="0" borderId="23" xfId="0" applyNumberFormat="1" applyFont="1" applyBorder="1" applyAlignment="1">
      <alignment vertical="center"/>
    </xf>
    <xf numFmtId="164" fontId="7" fillId="0" borderId="23" xfId="0" applyNumberFormat="1" applyFont="1" applyBorder="1" applyAlignment="1">
      <alignment vertical="center"/>
    </xf>
    <xf numFmtId="164" fontId="7" fillId="0" borderId="23" xfId="0" applyNumberFormat="1" applyFont="1" applyBorder="1"/>
    <xf numFmtId="164" fontId="7" fillId="0" borderId="28" xfId="0" applyNumberFormat="1" applyFont="1" applyBorder="1"/>
    <xf numFmtId="164" fontId="8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/>
    <xf numFmtId="164" fontId="7" fillId="0" borderId="29" xfId="0" applyNumberFormat="1" applyFont="1" applyBorder="1"/>
    <xf numFmtId="164" fontId="8" fillId="0" borderId="26" xfId="0" applyNumberFormat="1" applyFont="1" applyBorder="1" applyAlignment="1">
      <alignment vertical="center"/>
    </xf>
    <xf numFmtId="164" fontId="7" fillId="0" borderId="26" xfId="0" applyNumberFormat="1" applyFont="1" applyBorder="1" applyAlignment="1">
      <alignment vertical="center"/>
    </xf>
    <xf numFmtId="164" fontId="7" fillId="0" borderId="27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8" fillId="0" borderId="15" xfId="0" applyNumberFormat="1" applyFont="1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164" fontId="8" fillId="4" borderId="15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vertical="center"/>
    </xf>
    <xf numFmtId="164" fontId="0" fillId="4" borderId="15" xfId="0" applyNumberFormat="1" applyFill="1" applyBorder="1" applyAlignment="1">
      <alignment vertical="center"/>
    </xf>
    <xf numFmtId="164" fontId="0" fillId="4" borderId="6" xfId="0" applyNumberFormat="1" applyFill="1" applyBorder="1" applyAlignment="1">
      <alignment vertical="center"/>
    </xf>
    <xf numFmtId="164" fontId="8" fillId="4" borderId="23" xfId="0" applyNumberFormat="1" applyFont="1" applyFill="1" applyBorder="1" applyAlignment="1">
      <alignment vertical="center"/>
    </xf>
    <xf numFmtId="164" fontId="7" fillId="4" borderId="23" xfId="0" applyNumberFormat="1" applyFont="1" applyFill="1" applyBorder="1" applyAlignment="1">
      <alignment vertical="center"/>
    </xf>
    <xf numFmtId="164" fontId="0" fillId="4" borderId="23" xfId="0" applyNumberFormat="1" applyFill="1" applyBorder="1" applyAlignment="1">
      <alignment vertical="center"/>
    </xf>
    <xf numFmtId="164" fontId="0" fillId="4" borderId="28" xfId="0" applyNumberForma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0" fillId="4" borderId="29" xfId="0" applyNumberFormat="1" applyFill="1" applyBorder="1" applyAlignment="1">
      <alignment vertical="center"/>
    </xf>
    <xf numFmtId="164" fontId="8" fillId="4" borderId="26" xfId="0" applyNumberFormat="1" applyFont="1" applyFill="1" applyBorder="1" applyAlignment="1">
      <alignment vertical="center"/>
    </xf>
    <xf numFmtId="164" fontId="7" fillId="4" borderId="26" xfId="0" applyNumberFormat="1" applyFont="1" applyFill="1" applyBorder="1" applyAlignment="1">
      <alignment vertical="center"/>
    </xf>
    <xf numFmtId="164" fontId="7" fillId="4" borderId="27" xfId="0" applyNumberFormat="1" applyFont="1" applyFill="1" applyBorder="1" applyAlignment="1">
      <alignment vertical="center"/>
    </xf>
    <xf numFmtId="164" fontId="0" fillId="4" borderId="26" xfId="0" applyNumberFormat="1" applyFill="1" applyBorder="1" applyAlignment="1">
      <alignment vertical="center"/>
    </xf>
    <xf numFmtId="164" fontId="0" fillId="4" borderId="27" xfId="0" applyNumberFormat="1" applyFill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64" fontId="4" fillId="0" borderId="29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46" xfId="0" applyFont="1" applyBorder="1" applyAlignment="1">
      <alignment wrapText="1"/>
    </xf>
    <xf numFmtId="0" fontId="5" fillId="0" borderId="46" xfId="0" applyFont="1" applyBorder="1"/>
    <xf numFmtId="164" fontId="4" fillId="0" borderId="46" xfId="0" applyNumberFormat="1" applyFont="1" applyBorder="1" applyAlignment="1">
      <alignment vertical="center"/>
    </xf>
    <xf numFmtId="0" fontId="4" fillId="0" borderId="47" xfId="0" applyFont="1" applyBorder="1"/>
    <xf numFmtId="0" fontId="3" fillId="0" borderId="4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4" fillId="0" borderId="48" xfId="0" applyNumberFormat="1" applyFont="1" applyBorder="1" applyAlignment="1">
      <alignment horizontal="center" vertical="center"/>
    </xf>
    <xf numFmtId="164" fontId="4" fillId="0" borderId="46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64" fontId="4" fillId="0" borderId="42" xfId="0" applyNumberFormat="1" applyFont="1" applyBorder="1" applyAlignment="1">
      <alignment vertical="center"/>
    </xf>
    <xf numFmtId="164" fontId="5" fillId="0" borderId="29" xfId="0" applyNumberFormat="1" applyFont="1" applyBorder="1" applyAlignment="1">
      <alignment vertical="center"/>
    </xf>
    <xf numFmtId="164" fontId="4" fillId="0" borderId="41" xfId="0" applyNumberFormat="1" applyFont="1" applyBorder="1" applyAlignment="1">
      <alignment vertical="center"/>
    </xf>
    <xf numFmtId="164" fontId="4" fillId="0" borderId="44" xfId="0" applyNumberFormat="1" applyFont="1" applyBorder="1" applyAlignment="1">
      <alignment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48" xfId="0" applyFont="1" applyBorder="1" applyAlignment="1">
      <alignment wrapText="1"/>
    </xf>
    <xf numFmtId="0" fontId="3" fillId="2" borderId="7" xfId="0" applyFont="1" applyFill="1" applyBorder="1"/>
    <xf numFmtId="164" fontId="4" fillId="0" borderId="4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vertical="center"/>
    </xf>
    <xf numFmtId="164" fontId="7" fillId="0" borderId="29" xfId="0" applyNumberFormat="1" applyFont="1" applyBorder="1" applyAlignment="1">
      <alignment vertical="center"/>
    </xf>
    <xf numFmtId="0" fontId="4" fillId="0" borderId="23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5" fillId="0" borderId="42" xfId="0" applyNumberFormat="1" applyFont="1" applyBorder="1" applyAlignment="1">
      <alignment vertical="center"/>
    </xf>
    <xf numFmtId="164" fontId="5" fillId="0" borderId="4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164" fontId="3" fillId="2" borderId="31" xfId="0" applyNumberFormat="1" applyFont="1" applyFill="1" applyBorder="1" applyAlignment="1">
      <alignment horizontal="center" vertical="center"/>
    </xf>
    <xf numFmtId="164" fontId="4" fillId="0" borderId="37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5" fillId="0" borderId="53" xfId="0" applyNumberFormat="1" applyFont="1" applyBorder="1" applyAlignment="1">
      <alignment vertical="center"/>
    </xf>
    <xf numFmtId="164" fontId="0" fillId="0" borderId="54" xfId="0" applyNumberForma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Border="1"/>
    <xf numFmtId="0" fontId="11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164" fontId="4" fillId="0" borderId="1" xfId="0" applyNumberFormat="1" applyFont="1" applyBorder="1"/>
    <xf numFmtId="164" fontId="11" fillId="0" borderId="1" xfId="0" applyNumberFormat="1" applyFont="1" applyBorder="1" applyAlignment="1">
      <alignment vertical="center"/>
    </xf>
    <xf numFmtId="164" fontId="11" fillId="0" borderId="28" xfId="0" applyNumberFormat="1" applyFont="1" applyBorder="1" applyAlignment="1">
      <alignment vertical="center"/>
    </xf>
    <xf numFmtId="164" fontId="11" fillId="0" borderId="42" xfId="0" applyNumberFormat="1" applyFont="1" applyBorder="1" applyAlignment="1">
      <alignment vertical="center"/>
    </xf>
    <xf numFmtId="164" fontId="11" fillId="0" borderId="29" xfId="0" applyNumberFormat="1" applyFont="1" applyBorder="1" applyAlignment="1">
      <alignment vertical="center"/>
    </xf>
    <xf numFmtId="0" fontId="3" fillId="2" borderId="38" xfId="0" applyFont="1" applyFill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45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164" fontId="8" fillId="4" borderId="32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36" xfId="0" applyNumberFormat="1" applyFont="1" applyFill="1" applyBorder="1" applyAlignment="1">
      <alignment horizontal="center" vertical="center"/>
    </xf>
    <xf numFmtId="164" fontId="7" fillId="4" borderId="32" xfId="0" applyNumberFormat="1" applyFont="1" applyFill="1" applyBorder="1" applyAlignment="1">
      <alignment horizontal="center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36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4" borderId="2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4" borderId="23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26" xfId="0" applyFill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164" fontId="0" fillId="4" borderId="32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164" fontId="0" fillId="4" borderId="36" xfId="0" applyNumberFormat="1" applyFill="1" applyBorder="1" applyAlignment="1">
      <alignment horizontal="center" vertical="center"/>
    </xf>
    <xf numFmtId="164" fontId="0" fillId="4" borderId="58" xfId="0" applyNumberFormat="1" applyFill="1" applyBorder="1" applyAlignment="1">
      <alignment horizontal="center" vertical="center"/>
    </xf>
    <xf numFmtId="164" fontId="0" fillId="4" borderId="44" xfId="0" applyNumberFormat="1" applyFill="1" applyBorder="1" applyAlignment="1">
      <alignment horizontal="center" vertical="center"/>
    </xf>
    <xf numFmtId="164" fontId="0" fillId="4" borderId="37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view="pageBreakPreview" topLeftCell="A35" zoomScale="90" zoomScaleNormal="90" zoomScaleSheetLayoutView="90" workbookViewId="0">
      <selection activeCell="D28" sqref="D28:D29"/>
    </sheetView>
  </sheetViews>
  <sheetFormatPr defaultRowHeight="15" x14ac:dyDescent="0.25"/>
  <cols>
    <col min="1" max="1" width="15.140625" customWidth="1"/>
    <col min="2" max="2" width="17.85546875" customWidth="1"/>
    <col min="3" max="3" width="18.28515625" customWidth="1"/>
    <col min="4" max="4" width="109.42578125" customWidth="1"/>
    <col min="5" max="5" width="35.42578125" customWidth="1"/>
    <col min="6" max="6" width="20.85546875" hidden="1" customWidth="1"/>
    <col min="7" max="7" width="14" bestFit="1" customWidth="1"/>
    <col min="8" max="8" width="22.5703125" customWidth="1"/>
    <col min="9" max="10" width="14.42578125" bestFit="1" customWidth="1"/>
    <col min="11" max="11" width="12.85546875" bestFit="1" customWidth="1"/>
  </cols>
  <sheetData>
    <row r="1" spans="1:8" ht="30" customHeight="1" thickBot="1" x14ac:dyDescent="0.35">
      <c r="A1" s="65" t="s">
        <v>0</v>
      </c>
      <c r="B1" s="66" t="s">
        <v>1</v>
      </c>
      <c r="C1" s="67" t="s">
        <v>2</v>
      </c>
      <c r="D1" s="67" t="s">
        <v>3</v>
      </c>
      <c r="E1" s="68" t="s">
        <v>4</v>
      </c>
      <c r="F1" s="70" t="s">
        <v>15</v>
      </c>
      <c r="G1" s="5"/>
      <c r="H1" s="5"/>
    </row>
    <row r="2" spans="1:8" ht="30" customHeight="1" thickBot="1" x14ac:dyDescent="0.35">
      <c r="A2" s="138" t="s">
        <v>5</v>
      </c>
      <c r="B2" s="139"/>
      <c r="C2" s="140"/>
      <c r="D2" s="140"/>
      <c r="E2" s="6">
        <f>E3+E4+E5+E6</f>
        <v>14553595.050000001</v>
      </c>
      <c r="F2" s="92"/>
      <c r="G2" s="5"/>
      <c r="H2" s="7"/>
    </row>
    <row r="3" spans="1:8" ht="44.25" customHeight="1" x14ac:dyDescent="0.3">
      <c r="A3" s="63">
        <v>855</v>
      </c>
      <c r="B3" s="10">
        <v>85516</v>
      </c>
      <c r="C3" s="9" t="s">
        <v>23</v>
      </c>
      <c r="D3" s="102" t="s">
        <v>22</v>
      </c>
      <c r="E3" s="83">
        <v>130815.49</v>
      </c>
      <c r="F3" s="91"/>
      <c r="G3" s="5"/>
      <c r="H3" s="5"/>
    </row>
    <row r="4" spans="1:8" ht="47.25" customHeight="1" x14ac:dyDescent="0.3">
      <c r="A4" s="63">
        <v>900</v>
      </c>
      <c r="B4" s="10">
        <v>90026</v>
      </c>
      <c r="C4" s="11" t="s">
        <v>34</v>
      </c>
      <c r="D4" s="12" t="s">
        <v>33</v>
      </c>
      <c r="E4" s="134">
        <v>14355682.560000001</v>
      </c>
      <c r="F4" s="71"/>
      <c r="G4" s="5"/>
      <c r="H4" s="7"/>
    </row>
    <row r="5" spans="1:8" ht="47.25" customHeight="1" thickBot="1" x14ac:dyDescent="0.35">
      <c r="A5" s="129">
        <v>801</v>
      </c>
      <c r="B5" s="10">
        <v>80195</v>
      </c>
      <c r="C5" s="11" t="s">
        <v>73</v>
      </c>
      <c r="D5" s="12" t="s">
        <v>72</v>
      </c>
      <c r="E5" s="123">
        <v>67097</v>
      </c>
      <c r="F5" s="71"/>
      <c r="G5" s="5"/>
      <c r="H5" s="7"/>
    </row>
    <row r="6" spans="1:8" ht="48.75" hidden="1" customHeight="1" thickBot="1" x14ac:dyDescent="0.35">
      <c r="A6" s="127"/>
      <c r="B6" s="127"/>
      <c r="C6" s="127"/>
      <c r="D6" s="69"/>
      <c r="E6" s="130"/>
      <c r="F6" s="71"/>
      <c r="G6" s="5"/>
      <c r="H6" s="5"/>
    </row>
    <row r="7" spans="1:8" ht="29.25" hidden="1" customHeight="1" x14ac:dyDescent="0.3">
      <c r="A7" s="60"/>
      <c r="B7" s="8"/>
      <c r="C7" s="9"/>
      <c r="D7" s="103"/>
      <c r="E7" s="83"/>
      <c r="F7" s="72"/>
      <c r="G7" s="5"/>
      <c r="H7" s="5"/>
    </row>
    <row r="8" spans="1:8" ht="37.5" hidden="1" customHeight="1" x14ac:dyDescent="0.3">
      <c r="A8" s="60"/>
      <c r="B8" s="8"/>
      <c r="C8" s="11"/>
      <c r="D8" s="12"/>
      <c r="E8" s="62"/>
      <c r="F8" s="72"/>
      <c r="G8" s="7"/>
      <c r="H8" s="5"/>
    </row>
    <row r="9" spans="1:8" ht="30.75" hidden="1" customHeight="1" x14ac:dyDescent="0.3">
      <c r="A9" s="63"/>
      <c r="B9" s="10"/>
      <c r="C9" s="11"/>
      <c r="D9" s="12"/>
      <c r="E9" s="62"/>
      <c r="F9" s="72"/>
      <c r="G9" s="5"/>
      <c r="H9" s="5"/>
    </row>
    <row r="10" spans="1:8" ht="28.5" hidden="1" customHeight="1" x14ac:dyDescent="0.3">
      <c r="A10" s="63"/>
      <c r="B10" s="10"/>
      <c r="C10" s="13"/>
      <c r="D10" s="12"/>
      <c r="E10" s="84"/>
      <c r="F10" s="73"/>
      <c r="G10" s="5"/>
      <c r="H10" s="5"/>
    </row>
    <row r="11" spans="1:8" ht="31.5" hidden="1" customHeight="1" x14ac:dyDescent="0.3">
      <c r="A11" s="63"/>
      <c r="B11" s="10"/>
      <c r="C11" s="13"/>
      <c r="D11" s="14"/>
      <c r="E11" s="84"/>
      <c r="F11" s="73"/>
      <c r="G11" s="5"/>
      <c r="H11" s="5"/>
    </row>
    <row r="12" spans="1:8" ht="37.5" hidden="1" customHeight="1" thickBot="1" x14ac:dyDescent="0.35">
      <c r="A12" s="10"/>
      <c r="B12" s="10"/>
      <c r="C12" s="13"/>
      <c r="D12" s="14"/>
      <c r="E12" s="84"/>
      <c r="F12" s="73"/>
      <c r="G12" s="5"/>
      <c r="H12" s="5"/>
    </row>
    <row r="13" spans="1:8" ht="37.5" hidden="1" customHeight="1" x14ac:dyDescent="0.3">
      <c r="A13" s="69"/>
      <c r="B13" s="69"/>
      <c r="C13" s="13"/>
      <c r="D13" s="14"/>
      <c r="E13" s="84"/>
      <c r="F13" s="73"/>
      <c r="G13" s="5"/>
      <c r="H13" s="5"/>
    </row>
    <row r="14" spans="1:8" ht="37.5" hidden="1" customHeight="1" x14ac:dyDescent="0.3">
      <c r="A14" s="69"/>
      <c r="B14" s="69"/>
      <c r="C14" s="13"/>
      <c r="D14" s="14"/>
      <c r="E14" s="84"/>
      <c r="F14" s="73"/>
      <c r="G14" s="5"/>
      <c r="H14" s="5"/>
    </row>
    <row r="15" spans="1:8" ht="37.5" hidden="1" customHeight="1" x14ac:dyDescent="0.3">
      <c r="A15" s="69"/>
      <c r="B15" s="69"/>
      <c r="C15" s="13"/>
      <c r="D15" s="14"/>
      <c r="E15" s="84"/>
      <c r="F15" s="73"/>
      <c r="G15" s="5"/>
      <c r="H15" s="5"/>
    </row>
    <row r="16" spans="1:8" ht="37.5" hidden="1" customHeight="1" x14ac:dyDescent="0.3">
      <c r="A16" s="63"/>
      <c r="B16" s="10"/>
      <c r="C16" s="13"/>
      <c r="D16" s="14"/>
      <c r="E16" s="84"/>
      <c r="F16" s="73"/>
      <c r="G16" s="5"/>
      <c r="H16" s="5"/>
    </row>
    <row r="17" spans="1:11" ht="37.5" hidden="1" customHeight="1" x14ac:dyDescent="0.3">
      <c r="A17" s="63"/>
      <c r="B17" s="10"/>
      <c r="C17" s="13"/>
      <c r="D17" s="14"/>
      <c r="E17" s="84"/>
      <c r="F17" s="73"/>
      <c r="G17" s="5"/>
      <c r="H17" s="5"/>
    </row>
    <row r="18" spans="1:11" ht="42" hidden="1" customHeight="1" x14ac:dyDescent="0.3">
      <c r="A18" s="61"/>
      <c r="B18" s="15"/>
      <c r="C18" s="16"/>
      <c r="D18" s="17"/>
      <c r="E18" s="85"/>
      <c r="F18" s="74"/>
      <c r="G18" s="5"/>
      <c r="H18" s="5"/>
    </row>
    <row r="19" spans="1:11" ht="37.5" hidden="1" customHeight="1" thickBot="1" x14ac:dyDescent="0.35">
      <c r="A19" s="61"/>
      <c r="B19" s="15"/>
      <c r="C19" s="16"/>
      <c r="D19" s="17"/>
      <c r="E19" s="85"/>
      <c r="F19" s="74"/>
      <c r="G19" s="5"/>
      <c r="H19" s="5"/>
    </row>
    <row r="20" spans="1:11" ht="37.5" customHeight="1" thickBot="1" x14ac:dyDescent="0.35">
      <c r="A20" s="141" t="s">
        <v>6</v>
      </c>
      <c r="B20" s="140"/>
      <c r="C20" s="140"/>
      <c r="D20" s="140"/>
      <c r="E20" s="18">
        <f>E21+E22+E23+E24+E25+E26+E27+E28+E29+E30+E31+E32+E33+E36+E39+E40+E34+E35+E37+E38</f>
        <v>14757913.560000001</v>
      </c>
      <c r="F20" s="90"/>
      <c r="G20" s="7"/>
      <c r="H20" s="7"/>
      <c r="I20" s="1"/>
    </row>
    <row r="21" spans="1:11" ht="55.5" customHeight="1" x14ac:dyDescent="0.3">
      <c r="A21" s="164" t="s">
        <v>24</v>
      </c>
      <c r="B21" s="166" t="s">
        <v>25</v>
      </c>
      <c r="C21" s="166">
        <v>6050</v>
      </c>
      <c r="D21" s="97" t="s">
        <v>26</v>
      </c>
      <c r="E21" s="132">
        <v>-21500</v>
      </c>
      <c r="F21" s="89"/>
      <c r="G21" s="7"/>
      <c r="H21" s="7"/>
      <c r="I21" s="1"/>
    </row>
    <row r="22" spans="1:11" ht="69.75" customHeight="1" x14ac:dyDescent="0.3">
      <c r="A22" s="165"/>
      <c r="B22" s="160"/>
      <c r="C22" s="160"/>
      <c r="D22" s="14" t="s">
        <v>27</v>
      </c>
      <c r="E22" s="133">
        <v>21500</v>
      </c>
      <c r="F22" s="75"/>
      <c r="G22" s="7"/>
      <c r="H22" s="7"/>
      <c r="K22" s="1"/>
    </row>
    <row r="23" spans="1:11" ht="47.25" customHeight="1" x14ac:dyDescent="0.3">
      <c r="A23" s="64" t="s">
        <v>30</v>
      </c>
      <c r="B23" s="11" t="s">
        <v>31</v>
      </c>
      <c r="C23" s="11" t="s">
        <v>32</v>
      </c>
      <c r="D23" s="14" t="s">
        <v>35</v>
      </c>
      <c r="E23" s="134">
        <v>14355682.560000001</v>
      </c>
      <c r="F23" s="76"/>
      <c r="G23" s="7" t="s">
        <v>9</v>
      </c>
      <c r="H23" s="7"/>
    </row>
    <row r="24" spans="1:11" ht="63" customHeight="1" x14ac:dyDescent="0.3">
      <c r="A24" s="11" t="s">
        <v>39</v>
      </c>
      <c r="B24" s="11" t="s">
        <v>40</v>
      </c>
      <c r="C24" s="11" t="s">
        <v>41</v>
      </c>
      <c r="D24" s="128" t="s">
        <v>71</v>
      </c>
      <c r="E24" s="131">
        <v>40000</v>
      </c>
      <c r="F24" s="76"/>
      <c r="G24" s="7"/>
      <c r="H24" s="7"/>
    </row>
    <row r="25" spans="1:11" ht="42.75" customHeight="1" x14ac:dyDescent="0.3">
      <c r="A25" s="11" t="s">
        <v>36</v>
      </c>
      <c r="B25" s="11" t="s">
        <v>37</v>
      </c>
      <c r="C25" s="11" t="s">
        <v>38</v>
      </c>
      <c r="D25" s="14" t="s">
        <v>74</v>
      </c>
      <c r="E25" s="125">
        <v>-40000</v>
      </c>
      <c r="F25" s="76"/>
      <c r="G25" s="7"/>
      <c r="H25" s="7"/>
    </row>
    <row r="26" spans="1:11" ht="43.5" customHeight="1" x14ac:dyDescent="0.3">
      <c r="A26" s="11" t="s">
        <v>36</v>
      </c>
      <c r="B26" s="11" t="s">
        <v>37</v>
      </c>
      <c r="C26" s="11" t="s">
        <v>38</v>
      </c>
      <c r="D26" s="14" t="s">
        <v>75</v>
      </c>
      <c r="E26" s="125">
        <v>-48000</v>
      </c>
      <c r="F26" s="76"/>
      <c r="G26" s="7"/>
      <c r="H26" s="7"/>
    </row>
    <row r="27" spans="1:11" ht="30" customHeight="1" x14ac:dyDescent="0.3">
      <c r="A27" s="11" t="s">
        <v>30</v>
      </c>
      <c r="B27" s="11" t="s">
        <v>65</v>
      </c>
      <c r="C27" s="11"/>
      <c r="D27" s="99" t="s">
        <v>42</v>
      </c>
      <c r="E27" s="125">
        <v>0</v>
      </c>
      <c r="F27" s="75"/>
      <c r="G27" s="7"/>
      <c r="H27" s="7"/>
    </row>
    <row r="28" spans="1:11" ht="30" customHeight="1" x14ac:dyDescent="0.3">
      <c r="A28" s="11" t="s">
        <v>43</v>
      </c>
      <c r="B28" s="11" t="s">
        <v>44</v>
      </c>
      <c r="C28" s="11" t="s">
        <v>45</v>
      </c>
      <c r="D28" s="161" t="s">
        <v>47</v>
      </c>
      <c r="E28" s="131">
        <v>-5000</v>
      </c>
      <c r="F28" s="75"/>
      <c r="G28" s="7"/>
      <c r="H28" s="7"/>
    </row>
    <row r="29" spans="1:11" ht="30" customHeight="1" x14ac:dyDescent="0.3">
      <c r="A29" s="11" t="s">
        <v>39</v>
      </c>
      <c r="B29" s="11" t="s">
        <v>46</v>
      </c>
      <c r="C29" s="11" t="s">
        <v>41</v>
      </c>
      <c r="D29" s="163"/>
      <c r="E29" s="131">
        <v>5000</v>
      </c>
      <c r="F29" s="75"/>
      <c r="G29" s="7"/>
      <c r="H29" s="7"/>
    </row>
    <row r="30" spans="1:11" ht="30" customHeight="1" x14ac:dyDescent="0.3">
      <c r="A30" s="11" t="s">
        <v>48</v>
      </c>
      <c r="B30" s="11" t="s">
        <v>50</v>
      </c>
      <c r="C30" s="11" t="s">
        <v>49</v>
      </c>
      <c r="D30" s="12" t="s">
        <v>70</v>
      </c>
      <c r="E30" s="125">
        <v>150000</v>
      </c>
      <c r="F30" s="75"/>
      <c r="G30" s="7"/>
      <c r="H30" s="7"/>
    </row>
    <row r="31" spans="1:11" ht="30" customHeight="1" x14ac:dyDescent="0.3">
      <c r="A31" s="11" t="s">
        <v>52</v>
      </c>
      <c r="B31" s="11" t="s">
        <v>53</v>
      </c>
      <c r="C31" s="11" t="s">
        <v>41</v>
      </c>
      <c r="D31" s="12" t="s">
        <v>54</v>
      </c>
      <c r="E31" s="113">
        <v>34000</v>
      </c>
      <c r="F31" s="75"/>
      <c r="G31" s="7"/>
      <c r="H31" s="7"/>
    </row>
    <row r="32" spans="1:11" ht="30" customHeight="1" x14ac:dyDescent="0.3">
      <c r="A32" s="11" t="s">
        <v>36</v>
      </c>
      <c r="B32" s="11" t="s">
        <v>55</v>
      </c>
      <c r="C32" s="11" t="s">
        <v>56</v>
      </c>
      <c r="D32" s="12" t="s">
        <v>68</v>
      </c>
      <c r="E32" s="113">
        <v>150000</v>
      </c>
      <c r="F32" s="75"/>
      <c r="G32" s="5"/>
      <c r="H32" s="5"/>
    </row>
    <row r="33" spans="1:8" ht="30" customHeight="1" x14ac:dyDescent="0.3">
      <c r="A33" s="158" t="s">
        <v>57</v>
      </c>
      <c r="B33" s="158" t="s">
        <v>58</v>
      </c>
      <c r="C33" s="11" t="s">
        <v>45</v>
      </c>
      <c r="D33" s="161" t="s">
        <v>76</v>
      </c>
      <c r="E33" s="113">
        <v>-11600</v>
      </c>
      <c r="F33" s="75"/>
      <c r="G33" s="5"/>
      <c r="H33" s="5"/>
    </row>
    <row r="34" spans="1:8" ht="30" customHeight="1" x14ac:dyDescent="0.3">
      <c r="A34" s="159"/>
      <c r="B34" s="159"/>
      <c r="C34" s="11" t="s">
        <v>59</v>
      </c>
      <c r="D34" s="162"/>
      <c r="E34" s="113">
        <v>9700</v>
      </c>
      <c r="F34" s="89"/>
      <c r="G34" s="5"/>
      <c r="H34" s="5"/>
    </row>
    <row r="35" spans="1:8" ht="30" customHeight="1" x14ac:dyDescent="0.3">
      <c r="A35" s="160"/>
      <c r="B35" s="160"/>
      <c r="C35" s="11" t="s">
        <v>60</v>
      </c>
      <c r="D35" s="163"/>
      <c r="E35" s="113">
        <v>9104</v>
      </c>
      <c r="F35" s="89"/>
      <c r="G35" s="5"/>
      <c r="H35" s="5"/>
    </row>
    <row r="36" spans="1:8" ht="50.25" customHeight="1" x14ac:dyDescent="0.3">
      <c r="A36" s="98" t="s">
        <v>30</v>
      </c>
      <c r="B36" s="98" t="s">
        <v>31</v>
      </c>
      <c r="C36" s="98" t="s">
        <v>61</v>
      </c>
      <c r="D36" s="105" t="s">
        <v>66</v>
      </c>
      <c r="E36" s="113">
        <v>103027</v>
      </c>
      <c r="F36" s="77"/>
      <c r="G36" s="5"/>
      <c r="H36" s="5"/>
    </row>
    <row r="37" spans="1:8" ht="30" customHeight="1" x14ac:dyDescent="0.3">
      <c r="A37" s="152" t="s">
        <v>36</v>
      </c>
      <c r="B37" s="152" t="s">
        <v>37</v>
      </c>
      <c r="C37" s="98" t="s">
        <v>63</v>
      </c>
      <c r="D37" s="155" t="s">
        <v>67</v>
      </c>
      <c r="E37" s="113">
        <v>-748.9</v>
      </c>
      <c r="F37" s="77"/>
      <c r="G37" s="5"/>
      <c r="H37" s="5"/>
    </row>
    <row r="38" spans="1:8" ht="30" customHeight="1" x14ac:dyDescent="0.3">
      <c r="A38" s="154"/>
      <c r="B38" s="154"/>
      <c r="C38" s="98" t="s">
        <v>45</v>
      </c>
      <c r="D38" s="157"/>
      <c r="E38" s="113">
        <v>748.9</v>
      </c>
      <c r="F38" s="77"/>
      <c r="G38" s="5"/>
      <c r="H38" s="5"/>
    </row>
    <row r="39" spans="1:8" ht="43.5" customHeight="1" thickBot="1" x14ac:dyDescent="0.35">
      <c r="A39" s="98" t="s">
        <v>43</v>
      </c>
      <c r="B39" s="98" t="s">
        <v>44</v>
      </c>
      <c r="C39" s="98" t="s">
        <v>41</v>
      </c>
      <c r="D39" s="105" t="s">
        <v>69</v>
      </c>
      <c r="E39" s="113">
        <v>6000</v>
      </c>
      <c r="F39" s="77"/>
      <c r="G39" s="5"/>
      <c r="H39" s="5"/>
    </row>
    <row r="40" spans="1:8" ht="30" hidden="1" customHeight="1" thickBot="1" x14ac:dyDescent="0.35">
      <c r="A40" s="126" t="s">
        <v>62</v>
      </c>
      <c r="B40" s="126"/>
      <c r="C40" s="98"/>
      <c r="D40" s="105"/>
      <c r="E40" s="113"/>
      <c r="F40" s="77"/>
      <c r="G40" s="5"/>
      <c r="H40" s="5"/>
    </row>
    <row r="41" spans="1:8" ht="24.75" hidden="1" customHeight="1" x14ac:dyDescent="0.3">
      <c r="A41" s="124"/>
      <c r="B41" s="124"/>
      <c r="C41" s="111"/>
      <c r="D41" s="104"/>
      <c r="E41" s="106"/>
      <c r="F41" s="77"/>
      <c r="G41" s="5"/>
      <c r="H41" s="5"/>
    </row>
    <row r="42" spans="1:8" ht="38.25" hidden="1" customHeight="1" x14ac:dyDescent="0.3">
      <c r="A42" s="101"/>
      <c r="B42" s="101"/>
      <c r="C42" s="98"/>
      <c r="D42" s="112"/>
      <c r="E42" s="106"/>
      <c r="F42" s="77"/>
      <c r="G42" s="5"/>
      <c r="H42" s="5"/>
    </row>
    <row r="43" spans="1:8" ht="25.5" hidden="1" customHeight="1" x14ac:dyDescent="0.3">
      <c r="A43" s="152"/>
      <c r="B43" s="152"/>
      <c r="C43" s="98"/>
      <c r="D43" s="155"/>
      <c r="E43" s="106"/>
      <c r="F43" s="77"/>
      <c r="G43" s="5"/>
      <c r="H43" s="5"/>
    </row>
    <row r="44" spans="1:8" ht="24.75" hidden="1" customHeight="1" x14ac:dyDescent="0.3">
      <c r="A44" s="153"/>
      <c r="B44" s="153"/>
      <c r="C44" s="98"/>
      <c r="D44" s="156"/>
      <c r="E44" s="106"/>
      <c r="F44" s="77"/>
      <c r="G44" s="5"/>
      <c r="H44" s="5"/>
    </row>
    <row r="45" spans="1:8" ht="22.5" hidden="1" customHeight="1" x14ac:dyDescent="0.3">
      <c r="A45" s="154"/>
      <c r="B45" s="154"/>
      <c r="C45" s="98"/>
      <c r="D45" s="157"/>
      <c r="E45" s="106"/>
      <c r="F45" s="77"/>
      <c r="G45" s="5"/>
      <c r="H45" s="5"/>
    </row>
    <row r="46" spans="1:8" ht="22.5" hidden="1" customHeight="1" x14ac:dyDescent="0.3">
      <c r="A46" s="152"/>
      <c r="B46" s="152"/>
      <c r="C46" s="152"/>
      <c r="D46" s="99"/>
      <c r="E46" s="84"/>
      <c r="F46" s="78"/>
      <c r="G46" s="5"/>
      <c r="H46" s="5"/>
    </row>
    <row r="47" spans="1:8" ht="27" hidden="1" customHeight="1" x14ac:dyDescent="0.3">
      <c r="A47" s="154"/>
      <c r="B47" s="154"/>
      <c r="C47" s="154"/>
      <c r="D47" s="105"/>
      <c r="E47" s="107"/>
      <c r="F47" s="93"/>
      <c r="G47" s="5"/>
      <c r="H47" s="5"/>
    </row>
    <row r="48" spans="1:8" ht="23.25" hidden="1" customHeight="1" x14ac:dyDescent="0.3">
      <c r="A48" s="98"/>
      <c r="B48" s="98"/>
      <c r="C48" s="98"/>
      <c r="D48" s="105"/>
      <c r="E48" s="84"/>
      <c r="F48" s="94"/>
      <c r="G48" s="5"/>
      <c r="H48" s="5"/>
    </row>
    <row r="49" spans="1:8" ht="26.25" hidden="1" customHeight="1" x14ac:dyDescent="0.3">
      <c r="A49" s="171"/>
      <c r="B49" s="152"/>
      <c r="C49" s="108"/>
      <c r="D49" s="155"/>
      <c r="E49" s="84"/>
      <c r="F49" s="94"/>
      <c r="G49" s="5"/>
      <c r="H49" s="5"/>
    </row>
    <row r="50" spans="1:8" ht="26.25" hidden="1" customHeight="1" x14ac:dyDescent="0.3">
      <c r="A50" s="173"/>
      <c r="B50" s="153"/>
      <c r="C50" s="109"/>
      <c r="D50" s="156"/>
      <c r="E50" s="107"/>
      <c r="F50" s="94"/>
      <c r="G50" s="5"/>
      <c r="H50" s="5"/>
    </row>
    <row r="51" spans="1:8" ht="26.25" hidden="1" customHeight="1" x14ac:dyDescent="0.3">
      <c r="A51" s="173"/>
      <c r="B51" s="153"/>
      <c r="C51" s="109"/>
      <c r="D51" s="156"/>
      <c r="E51" s="107"/>
      <c r="F51" s="94"/>
      <c r="G51" s="5"/>
      <c r="H51" s="5"/>
    </row>
    <row r="52" spans="1:8" ht="26.25" hidden="1" customHeight="1" x14ac:dyDescent="0.3">
      <c r="A52" s="173"/>
      <c r="B52" s="153"/>
      <c r="C52" s="109"/>
      <c r="D52" s="156"/>
      <c r="E52" s="107"/>
      <c r="F52" s="94"/>
      <c r="G52" s="5"/>
      <c r="H52" s="5"/>
    </row>
    <row r="53" spans="1:8" ht="26.25" hidden="1" customHeight="1" x14ac:dyDescent="0.3">
      <c r="A53" s="172"/>
      <c r="B53" s="154"/>
      <c r="C53" s="109"/>
      <c r="D53" s="157"/>
      <c r="E53" s="107"/>
      <c r="F53" s="94"/>
      <c r="G53" s="5"/>
      <c r="H53" s="5"/>
    </row>
    <row r="54" spans="1:8" ht="27" hidden="1" customHeight="1" x14ac:dyDescent="0.3">
      <c r="A54" s="152"/>
      <c r="B54" s="152"/>
      <c r="C54" s="152"/>
      <c r="D54" s="105"/>
      <c r="E54" s="107"/>
      <c r="F54" s="94"/>
      <c r="G54" s="5"/>
      <c r="H54" s="5"/>
    </row>
    <row r="55" spans="1:8" ht="27" hidden="1" customHeight="1" x14ac:dyDescent="0.3">
      <c r="A55" s="154"/>
      <c r="B55" s="154"/>
      <c r="C55" s="154"/>
      <c r="D55" s="105"/>
      <c r="E55" s="107"/>
      <c r="F55" s="94"/>
      <c r="G55" s="5"/>
      <c r="H55" s="5"/>
    </row>
    <row r="56" spans="1:8" ht="27" hidden="1" customHeight="1" x14ac:dyDescent="0.3">
      <c r="A56" s="98"/>
      <c r="B56" s="98"/>
      <c r="C56" s="100"/>
      <c r="D56" s="105"/>
      <c r="E56" s="107"/>
      <c r="F56" s="94"/>
      <c r="G56" s="5"/>
      <c r="H56" s="5"/>
    </row>
    <row r="57" spans="1:8" ht="40.5" hidden="1" customHeight="1" x14ac:dyDescent="0.3">
      <c r="A57" s="98"/>
      <c r="B57" s="98"/>
      <c r="C57" s="100"/>
      <c r="D57" s="105"/>
      <c r="E57" s="107"/>
      <c r="F57" s="94"/>
      <c r="G57" s="5"/>
      <c r="H57" s="5"/>
    </row>
    <row r="58" spans="1:8" ht="27" hidden="1" customHeight="1" x14ac:dyDescent="0.3">
      <c r="A58" s="98"/>
      <c r="B58" s="98"/>
      <c r="C58" s="100"/>
      <c r="D58" s="105"/>
      <c r="E58" s="107"/>
      <c r="F58" s="94"/>
      <c r="G58" s="5"/>
      <c r="H58" s="5"/>
    </row>
    <row r="59" spans="1:8" ht="27" hidden="1" customHeight="1" x14ac:dyDescent="0.3">
      <c r="A59" s="98"/>
      <c r="B59" s="98"/>
      <c r="C59" s="100"/>
      <c r="D59" s="105"/>
      <c r="E59" s="107"/>
      <c r="F59" s="94"/>
      <c r="G59" s="5"/>
      <c r="H59" s="5"/>
    </row>
    <row r="60" spans="1:8" ht="27" hidden="1" customHeight="1" x14ac:dyDescent="0.3">
      <c r="A60" s="98"/>
      <c r="B60" s="98"/>
      <c r="C60" s="100"/>
      <c r="D60" s="105"/>
      <c r="E60" s="107"/>
      <c r="F60" s="94"/>
      <c r="G60" s="5"/>
      <c r="H60" s="5"/>
    </row>
    <row r="61" spans="1:8" ht="43.5" hidden="1" customHeight="1" x14ac:dyDescent="0.3">
      <c r="A61" s="152"/>
      <c r="B61" s="152"/>
      <c r="C61" s="152"/>
      <c r="D61" s="104"/>
      <c r="E61" s="107"/>
      <c r="F61" s="94"/>
      <c r="G61" s="5"/>
      <c r="H61" s="5"/>
    </row>
    <row r="62" spans="1:8" ht="39.75" hidden="1" customHeight="1" x14ac:dyDescent="0.3">
      <c r="A62" s="153"/>
      <c r="B62" s="153"/>
      <c r="C62" s="153"/>
      <c r="D62" s="114"/>
      <c r="E62" s="107"/>
      <c r="F62" s="94"/>
      <c r="G62" s="5"/>
      <c r="H62" s="5"/>
    </row>
    <row r="63" spans="1:8" ht="27" hidden="1" customHeight="1" x14ac:dyDescent="0.3">
      <c r="A63" s="171"/>
      <c r="B63" s="152"/>
      <c r="C63" s="98"/>
      <c r="D63" s="155"/>
      <c r="E63" s="113"/>
      <c r="F63" s="117"/>
      <c r="G63" s="5"/>
      <c r="H63" s="5"/>
    </row>
    <row r="64" spans="1:8" ht="26.25" hidden="1" customHeight="1" x14ac:dyDescent="0.3">
      <c r="A64" s="172"/>
      <c r="B64" s="154"/>
      <c r="C64" s="111"/>
      <c r="D64" s="157"/>
      <c r="E64" s="123"/>
      <c r="F64" s="117"/>
      <c r="G64" s="5"/>
      <c r="H64" s="5"/>
    </row>
    <row r="65" spans="1:8" ht="37.5" hidden="1" customHeight="1" x14ac:dyDescent="0.3">
      <c r="A65" s="110"/>
      <c r="B65" s="101"/>
      <c r="C65" s="101"/>
      <c r="D65" s="112"/>
      <c r="E65" s="118"/>
      <c r="F65" s="117"/>
      <c r="G65" s="5"/>
      <c r="H65" s="5"/>
    </row>
    <row r="66" spans="1:8" ht="30" customHeight="1" thickBot="1" x14ac:dyDescent="0.35">
      <c r="A66" s="141" t="s">
        <v>7</v>
      </c>
      <c r="B66" s="140"/>
      <c r="C66" s="140"/>
      <c r="D66" s="140"/>
      <c r="E66" s="18">
        <f>E67+E68+E69</f>
        <v>-110431.49</v>
      </c>
      <c r="F66" s="115"/>
      <c r="G66" s="5"/>
      <c r="H66" s="7"/>
    </row>
    <row r="67" spans="1:8" ht="30" customHeight="1" x14ac:dyDescent="0.3">
      <c r="A67" s="142" t="s">
        <v>51</v>
      </c>
      <c r="B67" s="143"/>
      <c r="C67" s="143"/>
      <c r="D67" s="143"/>
      <c r="E67" s="86">
        <v>-110431.49</v>
      </c>
      <c r="F67" s="79"/>
      <c r="G67" s="5"/>
      <c r="H67" s="5"/>
    </row>
    <row r="68" spans="1:8" ht="30" customHeight="1" x14ac:dyDescent="0.3">
      <c r="A68" s="169"/>
      <c r="B68" s="170"/>
      <c r="C68" s="170"/>
      <c r="D68" s="170"/>
      <c r="E68" s="62"/>
      <c r="F68" s="79"/>
      <c r="G68" s="5"/>
      <c r="H68" s="5"/>
    </row>
    <row r="69" spans="1:8" ht="30" customHeight="1" thickBot="1" x14ac:dyDescent="0.35">
      <c r="A69" s="150"/>
      <c r="B69" s="151"/>
      <c r="C69" s="151"/>
      <c r="D69" s="151"/>
      <c r="E69" s="116"/>
      <c r="F69" s="79"/>
      <c r="G69" s="5"/>
      <c r="H69" s="5"/>
    </row>
    <row r="70" spans="1:8" ht="30" customHeight="1" thickBot="1" x14ac:dyDescent="0.35">
      <c r="A70" s="147" t="s">
        <v>8</v>
      </c>
      <c r="B70" s="148"/>
      <c r="C70" s="148"/>
      <c r="D70" s="149"/>
      <c r="E70" s="87">
        <f>E72+E71</f>
        <v>-314750</v>
      </c>
      <c r="F70" s="80"/>
      <c r="G70" s="5"/>
      <c r="H70" s="5"/>
    </row>
    <row r="71" spans="1:8" ht="30" customHeight="1" x14ac:dyDescent="0.3">
      <c r="A71" s="174" t="s">
        <v>78</v>
      </c>
      <c r="B71" s="175"/>
      <c r="C71" s="175"/>
      <c r="D71" s="176"/>
      <c r="E71" s="137">
        <v>-50000</v>
      </c>
      <c r="F71" s="135"/>
      <c r="G71" s="5"/>
      <c r="H71" s="5"/>
    </row>
    <row r="72" spans="1:8" ht="30" customHeight="1" thickBot="1" x14ac:dyDescent="0.35">
      <c r="A72" s="144" t="s">
        <v>79</v>
      </c>
      <c r="B72" s="145"/>
      <c r="C72" s="145"/>
      <c r="D72" s="146"/>
      <c r="E72" s="136">
        <v>-264750</v>
      </c>
      <c r="F72" s="81"/>
      <c r="G72" s="5"/>
      <c r="H72" s="5"/>
    </row>
    <row r="73" spans="1:8" ht="30" customHeight="1" thickBot="1" x14ac:dyDescent="0.35">
      <c r="A73" s="147" t="s">
        <v>13</v>
      </c>
      <c r="B73" s="148"/>
      <c r="C73" s="148"/>
      <c r="D73" s="149"/>
      <c r="E73" s="87" t="s">
        <v>16</v>
      </c>
      <c r="F73" s="80"/>
      <c r="G73" s="5"/>
      <c r="H73" s="7"/>
    </row>
    <row r="74" spans="1:8" ht="30" customHeight="1" thickBot="1" x14ac:dyDescent="0.35">
      <c r="A74" s="167" t="s">
        <v>77</v>
      </c>
      <c r="B74" s="168"/>
      <c r="C74" s="168"/>
      <c r="D74" s="168"/>
      <c r="E74" s="88">
        <v>0</v>
      </c>
      <c r="F74" s="82"/>
      <c r="G74" s="5"/>
      <c r="H74" s="7"/>
    </row>
    <row r="75" spans="1:8" ht="18.75" x14ac:dyDescent="0.3">
      <c r="A75" s="5"/>
      <c r="B75" s="5"/>
      <c r="C75" s="5"/>
      <c r="D75" s="5" t="s">
        <v>5</v>
      </c>
      <c r="E75" s="7">
        <f>E2</f>
        <v>14553595.050000001</v>
      </c>
      <c r="F75" s="7"/>
      <c r="G75" s="5"/>
      <c r="H75" s="5"/>
    </row>
    <row r="76" spans="1:8" ht="18.75" x14ac:dyDescent="0.3">
      <c r="A76" s="5"/>
      <c r="B76" s="5"/>
      <c r="C76" s="5"/>
      <c r="D76" s="5" t="s">
        <v>7</v>
      </c>
      <c r="E76" s="7">
        <f>E66</f>
        <v>-110431.49</v>
      </c>
      <c r="F76" s="5"/>
      <c r="G76" s="5"/>
      <c r="H76" s="5"/>
    </row>
    <row r="77" spans="1:8" ht="19.5" thickBot="1" x14ac:dyDescent="0.35">
      <c r="A77" s="5"/>
      <c r="B77" s="5"/>
      <c r="C77" s="5"/>
      <c r="D77" s="5" t="s">
        <v>11</v>
      </c>
      <c r="E77" s="7">
        <f>E20</f>
        <v>14757913.560000001</v>
      </c>
      <c r="F77" s="5"/>
      <c r="G77" s="5"/>
      <c r="H77" s="5"/>
    </row>
    <row r="78" spans="1:8" ht="18.75" x14ac:dyDescent="0.3">
      <c r="A78" s="5"/>
      <c r="B78" s="5"/>
      <c r="C78" s="5"/>
      <c r="D78" s="5" t="s">
        <v>8</v>
      </c>
      <c r="E78" s="7">
        <f>E70</f>
        <v>-314750</v>
      </c>
      <c r="F78" s="5"/>
      <c r="G78" s="5"/>
      <c r="H78" s="5"/>
    </row>
    <row r="79" spans="1:8" ht="18.75" x14ac:dyDescent="0.3">
      <c r="A79" s="5"/>
      <c r="B79" s="5"/>
      <c r="C79" s="5"/>
      <c r="D79" s="19" t="s">
        <v>12</v>
      </c>
      <c r="E79" s="20">
        <f>E75+E76-E78-E77</f>
        <v>0</v>
      </c>
      <c r="F79" s="5"/>
      <c r="G79" s="5"/>
      <c r="H79" s="5"/>
    </row>
    <row r="80" spans="1:8" ht="18.75" x14ac:dyDescent="0.3">
      <c r="A80" s="5"/>
      <c r="B80" s="5"/>
      <c r="C80" s="5"/>
      <c r="D80" s="5"/>
      <c r="E80" s="5"/>
      <c r="F80" s="5"/>
      <c r="G80" s="5"/>
      <c r="H80" s="5"/>
    </row>
    <row r="81" spans="1:8" ht="31.5" x14ac:dyDescent="0.5">
      <c r="A81" s="2"/>
      <c r="B81" s="2"/>
      <c r="C81" s="2"/>
      <c r="D81" s="2"/>
      <c r="E81" s="2"/>
      <c r="F81" s="2"/>
      <c r="G81" s="2"/>
      <c r="H81" s="2"/>
    </row>
  </sheetData>
  <mergeCells count="39">
    <mergeCell ref="A71:D71"/>
    <mergeCell ref="B54:B55"/>
    <mergeCell ref="C54:C55"/>
    <mergeCell ref="A54:A55"/>
    <mergeCell ref="A61:A62"/>
    <mergeCell ref="B61:B62"/>
    <mergeCell ref="C61:C62"/>
    <mergeCell ref="D28:D29"/>
    <mergeCell ref="A21:A22"/>
    <mergeCell ref="B21:B22"/>
    <mergeCell ref="C21:C22"/>
    <mergeCell ref="A74:D74"/>
    <mergeCell ref="A68:D68"/>
    <mergeCell ref="A70:D70"/>
    <mergeCell ref="D37:D38"/>
    <mergeCell ref="A37:A38"/>
    <mergeCell ref="B37:B38"/>
    <mergeCell ref="A63:A64"/>
    <mergeCell ref="B63:B64"/>
    <mergeCell ref="A46:A47"/>
    <mergeCell ref="B46:B47"/>
    <mergeCell ref="C46:C47"/>
    <mergeCell ref="A49:A53"/>
    <mergeCell ref="A2:D2"/>
    <mergeCell ref="A20:D20"/>
    <mergeCell ref="A67:D67"/>
    <mergeCell ref="A72:D72"/>
    <mergeCell ref="A73:D73"/>
    <mergeCell ref="A69:D69"/>
    <mergeCell ref="A66:D66"/>
    <mergeCell ref="A43:A45"/>
    <mergeCell ref="B43:B45"/>
    <mergeCell ref="D43:D45"/>
    <mergeCell ref="B49:B53"/>
    <mergeCell ref="D49:D53"/>
    <mergeCell ref="D63:D64"/>
    <mergeCell ref="A33:A35"/>
    <mergeCell ref="B33:B35"/>
    <mergeCell ref="D33:D35"/>
  </mergeCells>
  <pageMargins left="0.70866141732283472" right="0.70866141732283472" top="0.74803149606299213" bottom="0.74803149606299213" header="0.31496062992125984" footer="0.31496062992125984"/>
  <pageSetup paperSize="9" scale="58" fitToHeight="2" orientation="landscape" r:id="rId1"/>
  <rowBreaks count="2" manualBreakCount="2">
    <brk id="40" max="5" man="1"/>
    <brk id="65" max="5" man="1"/>
  </rowBreaks>
  <colBreaks count="1" manualBreakCount="1">
    <brk id="5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"/>
  <sheetViews>
    <sheetView view="pageBreakPreview" zoomScale="90" zoomScaleNormal="100" zoomScaleSheetLayoutView="90" workbookViewId="0">
      <selection activeCell="A26" sqref="A26:J26"/>
    </sheetView>
  </sheetViews>
  <sheetFormatPr defaultRowHeight="15" x14ac:dyDescent="0.25"/>
  <cols>
    <col min="1" max="1" width="12.140625" customWidth="1"/>
    <col min="2" max="2" width="8.5703125" customWidth="1"/>
    <col min="3" max="3" width="12.42578125" customWidth="1"/>
    <col min="4" max="4" width="46.140625" customWidth="1"/>
    <col min="5" max="5" width="21.140625" customWidth="1"/>
    <col min="6" max="6" width="17.42578125" customWidth="1"/>
    <col min="7" max="7" width="19.28515625" customWidth="1"/>
    <col min="8" max="8" width="13.28515625" customWidth="1"/>
    <col min="9" max="9" width="15.5703125" customWidth="1"/>
    <col min="10" max="10" width="26.5703125" customWidth="1"/>
  </cols>
  <sheetData>
    <row r="1" spans="1:10" ht="30" customHeight="1" thickBot="1" x14ac:dyDescent="0.55000000000000004">
      <c r="A1" s="191" t="s">
        <v>9</v>
      </c>
      <c r="B1" s="192"/>
      <c r="C1" s="192"/>
      <c r="D1" s="192"/>
      <c r="E1" s="192"/>
      <c r="F1" s="192"/>
      <c r="G1" s="192"/>
      <c r="H1" s="192"/>
      <c r="I1" s="193"/>
      <c r="J1" s="2"/>
    </row>
    <row r="2" spans="1:10" ht="27" customHeight="1" thickBot="1" x14ac:dyDescent="0.55000000000000004">
      <c r="A2" s="196"/>
      <c r="B2" s="197"/>
      <c r="C2" s="198"/>
      <c r="D2" s="22" t="s">
        <v>3</v>
      </c>
      <c r="E2" s="194" t="s">
        <v>14</v>
      </c>
      <c r="F2" s="202" t="s">
        <v>10</v>
      </c>
      <c r="G2" s="202"/>
      <c r="H2" s="202"/>
      <c r="I2" s="203"/>
      <c r="J2" s="2"/>
    </row>
    <row r="3" spans="1:10" ht="30" customHeight="1" thickBot="1" x14ac:dyDescent="0.55000000000000004">
      <c r="A3" s="199"/>
      <c r="B3" s="200"/>
      <c r="C3" s="201"/>
      <c r="D3" s="23"/>
      <c r="E3" s="195"/>
      <c r="F3" s="24">
        <v>2025</v>
      </c>
      <c r="G3" s="25">
        <v>2026</v>
      </c>
      <c r="H3" s="25">
        <v>2027</v>
      </c>
      <c r="I3" s="26">
        <v>2028</v>
      </c>
      <c r="J3" s="2"/>
    </row>
    <row r="4" spans="1:10" ht="26.1" customHeight="1" x14ac:dyDescent="0.5">
      <c r="A4" s="187" t="s">
        <v>17</v>
      </c>
      <c r="B4" s="188"/>
      <c r="C4" s="188"/>
      <c r="D4" s="206" t="s">
        <v>29</v>
      </c>
      <c r="E4" s="27">
        <f>F4+G4</f>
        <v>150000</v>
      </c>
      <c r="F4" s="28">
        <v>0</v>
      </c>
      <c r="G4" s="28">
        <v>150000</v>
      </c>
      <c r="H4" s="29">
        <v>0</v>
      </c>
      <c r="I4" s="30">
        <v>0</v>
      </c>
      <c r="J4" s="2"/>
    </row>
    <row r="5" spans="1:10" ht="26.1" customHeight="1" x14ac:dyDescent="0.5">
      <c r="A5" s="189" t="s">
        <v>18</v>
      </c>
      <c r="B5" s="190"/>
      <c r="C5" s="190"/>
      <c r="D5" s="207"/>
      <c r="E5" s="31">
        <f>F5+G5</f>
        <v>-150000</v>
      </c>
      <c r="F5" s="32">
        <v>0</v>
      </c>
      <c r="G5" s="32">
        <v>-150000</v>
      </c>
      <c r="H5" s="33">
        <v>0</v>
      </c>
      <c r="I5" s="34">
        <v>0</v>
      </c>
      <c r="J5" s="2"/>
    </row>
    <row r="6" spans="1:10" ht="26.1" customHeight="1" thickBot="1" x14ac:dyDescent="0.55000000000000004">
      <c r="A6" s="185" t="s">
        <v>19</v>
      </c>
      <c r="B6" s="186"/>
      <c r="C6" s="186"/>
      <c r="D6" s="208"/>
      <c r="E6" s="35">
        <f>F6+G6+H6+I6</f>
        <v>0</v>
      </c>
      <c r="F6" s="36">
        <v>0</v>
      </c>
      <c r="G6" s="36">
        <v>0</v>
      </c>
      <c r="H6" s="36">
        <v>0</v>
      </c>
      <c r="I6" s="37">
        <v>0</v>
      </c>
      <c r="J6" s="2"/>
    </row>
    <row r="7" spans="1:10" ht="26.1" hidden="1" customHeight="1" thickBot="1" x14ac:dyDescent="0.55000000000000004">
      <c r="A7" s="204"/>
      <c r="B7" s="205"/>
      <c r="C7" s="205"/>
      <c r="D7" s="42"/>
      <c r="E7" s="43"/>
      <c r="F7" s="44"/>
      <c r="G7" s="44"/>
      <c r="H7" s="45"/>
      <c r="I7" s="46"/>
      <c r="J7" s="3"/>
    </row>
    <row r="8" spans="1:10" ht="26.1" customHeight="1" x14ac:dyDescent="0.5">
      <c r="A8" s="212" t="s">
        <v>21</v>
      </c>
      <c r="B8" s="213"/>
      <c r="C8" s="214"/>
      <c r="D8" s="209" t="s">
        <v>28</v>
      </c>
      <c r="E8" s="177">
        <v>300000</v>
      </c>
      <c r="F8" s="180">
        <v>0</v>
      </c>
      <c r="G8" s="180">
        <v>300000</v>
      </c>
      <c r="H8" s="238">
        <v>0</v>
      </c>
      <c r="I8" s="241">
        <v>0</v>
      </c>
      <c r="J8" s="21"/>
    </row>
    <row r="9" spans="1:10" ht="26.1" customHeight="1" x14ac:dyDescent="0.5">
      <c r="A9" s="215"/>
      <c r="B9" s="216"/>
      <c r="C9" s="217"/>
      <c r="D9" s="210"/>
      <c r="E9" s="178"/>
      <c r="F9" s="181"/>
      <c r="G9" s="181"/>
      <c r="H9" s="239"/>
      <c r="I9" s="242"/>
      <c r="J9" s="21"/>
    </row>
    <row r="10" spans="1:10" ht="26.1" customHeight="1" thickBot="1" x14ac:dyDescent="0.55000000000000004">
      <c r="A10" s="218"/>
      <c r="B10" s="219"/>
      <c r="C10" s="220"/>
      <c r="D10" s="211"/>
      <c r="E10" s="179"/>
      <c r="F10" s="182"/>
      <c r="G10" s="182"/>
      <c r="H10" s="240"/>
      <c r="I10" s="243"/>
      <c r="J10" s="2"/>
    </row>
    <row r="11" spans="1:10" ht="26.1" hidden="1" customHeight="1" x14ac:dyDescent="0.5">
      <c r="A11" s="229"/>
      <c r="B11" s="230"/>
      <c r="C11" s="230"/>
      <c r="D11" s="223"/>
      <c r="E11" s="47"/>
      <c r="F11" s="48"/>
      <c r="G11" s="48"/>
      <c r="H11" s="49"/>
      <c r="I11" s="50"/>
      <c r="J11" s="2"/>
    </row>
    <row r="12" spans="1:10" ht="26.1" hidden="1" customHeight="1" x14ac:dyDescent="0.5">
      <c r="A12" s="231"/>
      <c r="B12" s="232"/>
      <c r="C12" s="232"/>
      <c r="D12" s="224"/>
      <c r="E12" s="51"/>
      <c r="F12" s="52"/>
      <c r="G12" s="52"/>
      <c r="H12" s="53"/>
      <c r="I12" s="54"/>
      <c r="J12" s="2"/>
    </row>
    <row r="13" spans="1:10" ht="26.1" hidden="1" customHeight="1" thickBot="1" x14ac:dyDescent="0.55000000000000004">
      <c r="A13" s="233"/>
      <c r="B13" s="234"/>
      <c r="C13" s="234"/>
      <c r="D13" s="225"/>
      <c r="E13" s="55"/>
      <c r="F13" s="56"/>
      <c r="G13" s="56"/>
      <c r="H13" s="56"/>
      <c r="I13" s="57"/>
      <c r="J13" s="2"/>
    </row>
    <row r="14" spans="1:10" ht="26.1" customHeight="1" x14ac:dyDescent="0.5">
      <c r="A14" s="187" t="s">
        <v>17</v>
      </c>
      <c r="B14" s="188"/>
      <c r="C14" s="188"/>
      <c r="D14" s="226" t="s">
        <v>20</v>
      </c>
      <c r="E14" s="27">
        <f>F14+G14</f>
        <v>330000</v>
      </c>
      <c r="F14" s="28">
        <v>145006.89000000001</v>
      </c>
      <c r="G14" s="28">
        <v>184993.11</v>
      </c>
      <c r="H14" s="28">
        <v>0</v>
      </c>
      <c r="I14" s="95">
        <v>0</v>
      </c>
      <c r="J14" s="120"/>
    </row>
    <row r="15" spans="1:10" ht="26.1" customHeight="1" x14ac:dyDescent="0.5">
      <c r="A15" s="189" t="s">
        <v>18</v>
      </c>
      <c r="B15" s="190"/>
      <c r="C15" s="190"/>
      <c r="D15" s="227"/>
      <c r="E15" s="31">
        <f>F15+G15</f>
        <v>32670000</v>
      </c>
      <c r="F15" s="32">
        <v>14355682.560000001</v>
      </c>
      <c r="G15" s="32">
        <v>18314317.440000001</v>
      </c>
      <c r="H15" s="32">
        <v>0</v>
      </c>
      <c r="I15" s="96">
        <v>0</v>
      </c>
      <c r="J15" s="120"/>
    </row>
    <row r="16" spans="1:10" ht="26.1" customHeight="1" thickBot="1" x14ac:dyDescent="0.3">
      <c r="A16" s="185" t="s">
        <v>19</v>
      </c>
      <c r="B16" s="186"/>
      <c r="C16" s="186"/>
      <c r="D16" s="228"/>
      <c r="E16" s="35">
        <f>E14+E15</f>
        <v>33000000</v>
      </c>
      <c r="F16" s="36">
        <f>F14+F15</f>
        <v>14500689.450000001</v>
      </c>
      <c r="G16" s="36">
        <f>G14+G15</f>
        <v>18499310.550000001</v>
      </c>
      <c r="H16" s="36">
        <v>0</v>
      </c>
      <c r="I16" s="37">
        <v>0</v>
      </c>
      <c r="J16" s="121"/>
    </row>
    <row r="17" spans="1:10" ht="26.1" customHeight="1" x14ac:dyDescent="0.25">
      <c r="A17" s="187" t="s">
        <v>17</v>
      </c>
      <c r="B17" s="188"/>
      <c r="C17" s="188"/>
      <c r="D17" s="235" t="s">
        <v>80</v>
      </c>
      <c r="E17" s="47">
        <v>1530795.5</v>
      </c>
      <c r="F17" s="48">
        <v>1224636.3999999999</v>
      </c>
      <c r="G17" s="48">
        <v>306159.09999999998</v>
      </c>
      <c r="H17" s="49">
        <v>0</v>
      </c>
      <c r="I17" s="50">
        <v>0</v>
      </c>
      <c r="J17" s="122"/>
    </row>
    <row r="18" spans="1:10" ht="26.1" customHeight="1" x14ac:dyDescent="0.25">
      <c r="A18" s="189" t="s">
        <v>18</v>
      </c>
      <c r="B18" s="190"/>
      <c r="C18" s="190"/>
      <c r="D18" s="236"/>
      <c r="E18" s="51">
        <v>-85123.68</v>
      </c>
      <c r="F18" s="52">
        <v>-68098.679999999993</v>
      </c>
      <c r="G18" s="52">
        <v>-17025</v>
      </c>
      <c r="H18" s="53">
        <v>0</v>
      </c>
      <c r="I18" s="54">
        <v>0</v>
      </c>
      <c r="J18" s="122"/>
    </row>
    <row r="19" spans="1:10" ht="26.1" customHeight="1" thickBot="1" x14ac:dyDescent="0.3">
      <c r="A19" s="185" t="s">
        <v>19</v>
      </c>
      <c r="B19" s="186"/>
      <c r="C19" s="186"/>
      <c r="D19" s="237"/>
      <c r="E19" s="55">
        <f>E17+E18</f>
        <v>1445671.82</v>
      </c>
      <c r="F19" s="55">
        <f t="shared" ref="F19:G19" si="0">F17+F18</f>
        <v>1156537.72</v>
      </c>
      <c r="G19" s="55">
        <f t="shared" si="0"/>
        <v>289134.09999999998</v>
      </c>
      <c r="H19" s="58">
        <v>0</v>
      </c>
      <c r="I19" s="59">
        <v>0</v>
      </c>
      <c r="J19" s="122"/>
    </row>
    <row r="20" spans="1:10" ht="33.75" hidden="1" customHeight="1" thickBot="1" x14ac:dyDescent="0.3">
      <c r="A20" s="183"/>
      <c r="B20" s="184"/>
      <c r="C20" s="184"/>
      <c r="D20" s="41"/>
      <c r="E20" s="40"/>
      <c r="F20" s="38"/>
      <c r="G20" s="38"/>
      <c r="H20" s="39">
        <v>0</v>
      </c>
      <c r="I20" s="119">
        <v>0</v>
      </c>
      <c r="J20" s="122"/>
    </row>
    <row r="21" spans="1:10" ht="33.75" hidden="1" customHeight="1" thickBot="1" x14ac:dyDescent="0.3">
      <c r="A21" s="183"/>
      <c r="B21" s="184"/>
      <c r="C21" s="184"/>
      <c r="D21" s="41"/>
      <c r="E21" s="40"/>
      <c r="F21" s="38"/>
      <c r="G21" s="38"/>
      <c r="H21" s="39">
        <v>0</v>
      </c>
      <c r="I21" s="119">
        <v>0</v>
      </c>
      <c r="J21" s="122"/>
    </row>
    <row r="22" spans="1:10" ht="33.75" customHeight="1" x14ac:dyDescent="0.25">
      <c r="A22" s="212" t="s">
        <v>21</v>
      </c>
      <c r="B22" s="213"/>
      <c r="C22" s="214"/>
      <c r="D22" s="209" t="s">
        <v>81</v>
      </c>
      <c r="E22" s="177">
        <v>85123.68</v>
      </c>
      <c r="F22" s="180">
        <v>68098.679999999993</v>
      </c>
      <c r="G22" s="180">
        <v>17025</v>
      </c>
      <c r="H22" s="238">
        <v>0</v>
      </c>
      <c r="I22" s="241">
        <v>0</v>
      </c>
      <c r="J22" s="122"/>
    </row>
    <row r="23" spans="1:10" ht="33.75" customHeight="1" x14ac:dyDescent="0.25">
      <c r="A23" s="215"/>
      <c r="B23" s="216"/>
      <c r="C23" s="217"/>
      <c r="D23" s="210"/>
      <c r="E23" s="178"/>
      <c r="F23" s="181"/>
      <c r="G23" s="181"/>
      <c r="H23" s="239"/>
      <c r="I23" s="242"/>
      <c r="J23" s="122"/>
    </row>
    <row r="24" spans="1:10" ht="30" customHeight="1" thickBot="1" x14ac:dyDescent="0.55000000000000004">
      <c r="A24" s="218"/>
      <c r="B24" s="219"/>
      <c r="C24" s="220"/>
      <c r="D24" s="211"/>
      <c r="E24" s="179"/>
      <c r="F24" s="182"/>
      <c r="G24" s="182"/>
      <c r="H24" s="240"/>
      <c r="I24" s="243"/>
      <c r="J24" s="4"/>
    </row>
    <row r="25" spans="1:10" ht="30" customHeight="1" x14ac:dyDescent="0.25">
      <c r="A25" s="222" t="s">
        <v>64</v>
      </c>
      <c r="B25" s="222"/>
      <c r="C25" s="222"/>
      <c r="D25" s="222"/>
      <c r="E25" s="222"/>
      <c r="F25" s="222"/>
      <c r="G25" s="222"/>
      <c r="H25" s="222"/>
      <c r="I25" s="222"/>
      <c r="J25" s="222"/>
    </row>
    <row r="26" spans="1:10" ht="30" customHeight="1" x14ac:dyDescent="0.5">
      <c r="A26" s="221"/>
      <c r="B26" s="221"/>
      <c r="C26" s="221"/>
      <c r="D26" s="221"/>
      <c r="E26" s="221"/>
      <c r="F26" s="221"/>
      <c r="G26" s="221"/>
      <c r="H26" s="221"/>
      <c r="I26" s="221"/>
      <c r="J26" s="221"/>
    </row>
    <row r="27" spans="1:10" ht="30" customHeight="1" x14ac:dyDescent="0.5">
      <c r="A27" s="221"/>
      <c r="B27" s="221"/>
      <c r="C27" s="221"/>
      <c r="D27" s="221"/>
      <c r="E27" s="221"/>
      <c r="F27" s="221"/>
      <c r="G27" s="221"/>
      <c r="H27" s="221"/>
      <c r="I27" s="221"/>
      <c r="J27" s="221"/>
    </row>
    <row r="28" spans="1:10" ht="30" customHeight="1" x14ac:dyDescent="0.5">
      <c r="A28" s="221"/>
      <c r="B28" s="221"/>
      <c r="C28" s="221"/>
      <c r="D28" s="221"/>
      <c r="E28" s="221"/>
      <c r="F28" s="221"/>
      <c r="G28" s="221"/>
      <c r="H28" s="221"/>
      <c r="I28" s="221"/>
      <c r="J28" s="221"/>
    </row>
    <row r="29" spans="1:10" ht="30" customHeight="1" x14ac:dyDescent="0.5">
      <c r="A29" s="221"/>
      <c r="B29" s="221"/>
      <c r="C29" s="221"/>
      <c r="D29" s="221"/>
      <c r="E29" s="221"/>
      <c r="F29" s="221"/>
      <c r="G29" s="221"/>
      <c r="H29" s="221"/>
      <c r="I29" s="221"/>
      <c r="J29" s="221"/>
    </row>
    <row r="30" spans="1:10" ht="31.5" x14ac:dyDescent="0.5">
      <c r="A30" s="221"/>
      <c r="B30" s="221"/>
      <c r="C30" s="221"/>
      <c r="D30" s="221"/>
      <c r="E30" s="221"/>
      <c r="F30" s="221"/>
      <c r="G30" s="221"/>
      <c r="H30" s="221"/>
      <c r="I30" s="221"/>
      <c r="J30" s="221"/>
    </row>
    <row r="31" spans="1:10" ht="31.5" x14ac:dyDescent="0.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31.5" x14ac:dyDescent="0.5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mergeCells count="43">
    <mergeCell ref="I8:I10"/>
    <mergeCell ref="I22:I24"/>
    <mergeCell ref="E22:E24"/>
    <mergeCell ref="F22:F24"/>
    <mergeCell ref="G22:G24"/>
    <mergeCell ref="H22:H24"/>
    <mergeCell ref="H8:H10"/>
    <mergeCell ref="A14:C14"/>
    <mergeCell ref="A15:C15"/>
    <mergeCell ref="D17:D19"/>
    <mergeCell ref="A22:C24"/>
    <mergeCell ref="D22:D24"/>
    <mergeCell ref="A29:J29"/>
    <mergeCell ref="A30:J30"/>
    <mergeCell ref="A28:J28"/>
    <mergeCell ref="A26:J26"/>
    <mergeCell ref="A25:J25"/>
    <mergeCell ref="A27:J27"/>
    <mergeCell ref="A1:I1"/>
    <mergeCell ref="E2:E3"/>
    <mergeCell ref="A2:C3"/>
    <mergeCell ref="F2:I2"/>
    <mergeCell ref="A7:C7"/>
    <mergeCell ref="A4:C4"/>
    <mergeCell ref="A5:C5"/>
    <mergeCell ref="A6:C6"/>
    <mergeCell ref="D4:D6"/>
    <mergeCell ref="E8:E10"/>
    <mergeCell ref="F8:F10"/>
    <mergeCell ref="G8:G10"/>
    <mergeCell ref="A21:C21"/>
    <mergeCell ref="A19:C19"/>
    <mergeCell ref="A20:C20"/>
    <mergeCell ref="A16:C16"/>
    <mergeCell ref="A17:C17"/>
    <mergeCell ref="A18:C18"/>
    <mergeCell ref="D8:D10"/>
    <mergeCell ref="A8:C10"/>
    <mergeCell ref="D11:D13"/>
    <mergeCell ref="D14:D16"/>
    <mergeCell ref="A11:C11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ZMIANY DO BUDŻETU </vt:lpstr>
      <vt:lpstr>ZMIANY DO WPF  </vt:lpstr>
      <vt:lpstr>'ZMIANY DO BUDŻETU '!Obszar_wydruku</vt:lpstr>
      <vt:lpstr>'ZMIANY DO WPF 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2025-05-30T11:13:34Z</dcterms:modified>
</cp:coreProperties>
</file>