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DA54725C-5A93-4A31-B826-0C85123830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'!$A$1:$E$116</definedName>
    <definedName name="_xlnm.Print_Area" localSheetId="1">'ZMIANY DO WPF  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1" l="1"/>
  <c r="E32" i="1"/>
  <c r="E2" i="1"/>
  <c r="F44" i="2" l="1"/>
  <c r="E44" i="2"/>
  <c r="F41" i="2"/>
  <c r="E41" i="2"/>
  <c r="H38" i="2"/>
  <c r="G38" i="2"/>
  <c r="F38" i="2"/>
  <c r="I35" i="2"/>
  <c r="H35" i="2"/>
  <c r="G35" i="2"/>
  <c r="F35" i="2"/>
  <c r="E32" i="2"/>
  <c r="E31" i="2"/>
  <c r="E30" i="2"/>
  <c r="E29" i="2"/>
  <c r="E28" i="2"/>
  <c r="E27" i="2"/>
  <c r="E26" i="2"/>
  <c r="E25" i="2"/>
  <c r="E24" i="2"/>
  <c r="E23" i="2"/>
  <c r="E106" i="1" l="1"/>
  <c r="E102" i="1" l="1"/>
  <c r="E112" i="1" s="1"/>
  <c r="E114" i="1" l="1"/>
  <c r="E111" i="1" l="1"/>
  <c r="E113" i="1"/>
  <c r="E115" i="1" l="1"/>
</calcChain>
</file>

<file path=xl/sharedStrings.xml><?xml version="1.0" encoding="utf-8"?>
<sst xmlns="http://schemas.openxmlformats.org/spreadsheetml/2006/main" count="213" uniqueCount="128">
  <si>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</si>
  <si>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</si>
  <si>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</si>
  <si>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</si>
  <si>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</si>
  <si>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</si>
  <si>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</si>
  <si>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</si>
  <si>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</si>
  <si>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 xml:space="preserve">WYDATKI </t>
  </si>
  <si>
    <t>RAZEM BILANSOWANIE ZMIAN</t>
  </si>
  <si>
    <t>FUNDUSZ SOŁECKI</t>
  </si>
  <si>
    <t>-</t>
  </si>
  <si>
    <t>926</t>
  </si>
  <si>
    <t>92601</t>
  </si>
  <si>
    <t>6050</t>
  </si>
  <si>
    <t>4210</t>
  </si>
  <si>
    <t>4270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</si>
  <si>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</si>
  <si>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754</t>
  </si>
  <si>
    <t>75412</t>
  </si>
  <si>
    <t>6230</t>
  </si>
  <si>
    <t>4300</t>
  </si>
  <si>
    <t>801</t>
  </si>
  <si>
    <t>80195</t>
  </si>
  <si>
    <t>wolne środki z 2024 roku</t>
  </si>
  <si>
    <t>nie dotyczy</t>
  </si>
  <si>
    <t xml:space="preserve">LIMIT ZOBOWIĄZAŃ </t>
  </si>
  <si>
    <t>ŁĄCZNE NAKŁADY</t>
  </si>
  <si>
    <t>0940</t>
  </si>
  <si>
    <t>dochód z tytułu zwrotu nienaleznie pobranego zasiłku stałego</t>
  </si>
  <si>
    <t>852</t>
  </si>
  <si>
    <t>85216</t>
  </si>
  <si>
    <t>2910</t>
  </si>
  <si>
    <t>zabezpieczenie planu wydatków na dokonanie zwrotu do UW z tytułu nienaleznie pobranego zasiłku stałego przez podopiecznego</t>
  </si>
  <si>
    <t>2460</t>
  </si>
  <si>
    <t>WPF</t>
  </si>
  <si>
    <t>Dofinansowanie z WFOŚiGW na realizacje projektu "Ekopracownia pod chmurką"  - SP w Radostkowie</t>
  </si>
  <si>
    <t>Dofinansowanie z WFOŚiGW na realizacje projektu "Ekopracownia pod chmurką"  - ZSP w Borownie</t>
  </si>
  <si>
    <t>Dofinansowanie z WFOŚiGW na realizacje projektu "Usuwanie wyrobów zawierających azbest z terenu Gminy Mykanów w roku 2025"</t>
  </si>
  <si>
    <t>Dofinansowanie z WFOŚiGW na realizacje projektu "Program Ochrony Środowiska dla Gminy Mykanów"</t>
  </si>
  <si>
    <t>6280</t>
  </si>
  <si>
    <t>4240</t>
  </si>
  <si>
    <t>2820</t>
  </si>
  <si>
    <t>750</t>
  </si>
  <si>
    <t>75075</t>
  </si>
  <si>
    <t>Dotacja celowa dla OSP Lubojna na zabezpiecznie wkładu własnego do otrzymanego dofinanowania z WFOŚiGW w Katowicach na zakup Quada w ramach programu "Bezpieczny Strażak"</t>
  </si>
  <si>
    <t>Dotacja celowa dla OSP Radostków na zabezpiecznie wkładu własnego do otrzymanego dofinanowania z WFOŚiGW w Katowicach na zakup umundurowania w ramach programu "Bezpieczny Strażak"</t>
  </si>
  <si>
    <t>4260</t>
  </si>
  <si>
    <t>900</t>
  </si>
  <si>
    <t>90015</t>
  </si>
  <si>
    <t>Zwrot środków przesuniętych na etapie podpisywania umów na realizację zadań na usuwanie wyrobów zawierających azbest z terenu Gminy Mykanów w roku 2025 oraz na wykonanie Programu Ochrony Środowiska dla Gminy Mykanów</t>
  </si>
  <si>
    <t>dotacja podręcznikowa</t>
  </si>
  <si>
    <t>2010</t>
  </si>
  <si>
    <t>80153</t>
  </si>
  <si>
    <t>4740</t>
  </si>
  <si>
    <t>zapezpieczenie środków na wydatki w związku z otrzymaniem dotacji podręcznikowej wraz z środkami na dotację podręcznikowa z Funduszu Pomocy</t>
  </si>
  <si>
    <t>dotacja podręcznikowa - fundusz pomocy</t>
  </si>
  <si>
    <t>2100</t>
  </si>
  <si>
    <t>80104</t>
  </si>
  <si>
    <t>4040</t>
  </si>
  <si>
    <t>SP Wierzchowisko - przesunięcie wolnych środków na potrzeby zabezpieczenia brakujących środków na malowanie sali w przedszkolu</t>
  </si>
  <si>
    <t>80101</t>
  </si>
  <si>
    <t>SP Stary Cykarzew - przesunięcie wolnych środków na potrzeby zabezpieczenia brakujących środków na wydatki bieżące</t>
  </si>
  <si>
    <t>zakup regałów do archiwum</t>
  </si>
  <si>
    <t>75023</t>
  </si>
  <si>
    <t>Budowa odcinka kanalizacji sanitarnej w Wierzchowisku na ul. Magnoliowej</t>
  </si>
  <si>
    <t>Budowa zaplecza socjalno- szatniowego na boisku sportowym w miejscowości Cykarzew Północny</t>
  </si>
  <si>
    <t>Modernizacja kompleksu sportowego „Moje Boisko - Orlik 2012” przy ul. Słonecznej w Mykanowie</t>
  </si>
  <si>
    <t>zakup kontenera na potrzeby kompleksu sportowego „Moje Boisko - Orlik 2012” przy ul. Słonecznej w Mykanowie</t>
  </si>
  <si>
    <t>6060</t>
  </si>
  <si>
    <t>Rozbudowa budynku Szkoły Podstawowej SPSK im. Dzieci Fatimskich o salę gimnastyczną z zapleczem szatniowym i higieniczno-sanitarnym w miejscowości Rybna</t>
  </si>
  <si>
    <t>Budowa boiska szkolnego w SP w Starym Cykarzewie</t>
  </si>
  <si>
    <t>Rozbudowa drogi gminnej ul.Lipowej w miejscowości Radostków oraz Rybna</t>
  </si>
  <si>
    <t>Przebudowa drogi ul.Brzozowej w miejscowości Rybna</t>
  </si>
  <si>
    <t>010</t>
  </si>
  <si>
    <t>01044</t>
  </si>
  <si>
    <t>600</t>
  </si>
  <si>
    <t>60016</t>
  </si>
  <si>
    <t>Zakup i montaż wiat przystankowych na terenie Gminy Mykanów (zgodnie z protokołem instytucji kontrolującej)</t>
  </si>
  <si>
    <t>FS Grabowa, Grabówka, Radostków, Borowno, Nowy Broniszew</t>
  </si>
  <si>
    <t>01095</t>
  </si>
  <si>
    <t>0490</t>
  </si>
  <si>
    <t>0750</t>
  </si>
  <si>
    <t>zmiana klasyfikacji budżetowaej dochodów /dzierżawa obwodów łowieckich/</t>
  </si>
  <si>
    <t xml:space="preserve">zwiekszenie planu dochodów /zajecie pasa drogowego/ </t>
  </si>
  <si>
    <t>0620</t>
  </si>
  <si>
    <t>0970</t>
  </si>
  <si>
    <t>wprowadzenie środków do planu/refundacja wynagrofdzeń z PUP/</t>
  </si>
  <si>
    <t>0690</t>
  </si>
  <si>
    <t>zwiększenie planu dochodów z tytułu opłat za wycinkę drzew</t>
  </si>
  <si>
    <t>2057/2059</t>
  </si>
  <si>
    <t>6257/6259</t>
  </si>
  <si>
    <t>Termomodernizacja wraz z rozbudową i niezbędną przebudową oraz zmianą sposobu użytkowania istniejącego budynku handlowo-usługowego na potrzeby ośrodka zdrowia w ramach zadania "Modernizacja budynku gminnego w Kokawie"</t>
  </si>
  <si>
    <t>700</t>
  </si>
  <si>
    <t>70005</t>
  </si>
  <si>
    <t>Zakup i montaż magazynów energii dla mieszkańców Gminy Mykanów</t>
  </si>
  <si>
    <t>Przebudowa drogi gminnej ul. Brzozowa w miejscowości Rybna</t>
  </si>
  <si>
    <t>Rozbudowa drogi gminnej ul. Lipowej w miejscowości Radostków oraz Rybna</t>
  </si>
  <si>
    <t>WPROWADZENIE ZADANIA DO WPF</t>
  </si>
  <si>
    <t>Budowa oświetlenia drogowego w Gminie Mykanów - etap V</t>
  </si>
  <si>
    <t>Termomodernizacja wraz z rozbudową i niezbędną przebudową oraz zmianą sposobu użytkowania istniejącego budynku handlowo-usługowego na potrzeby ośrodka zdrowia w ramach zadania "Modernizacja budynku gminnego w Kokawie"/bieżące/</t>
  </si>
  <si>
    <t>Termomodernizacja wraz z rozbudową i niezbędną przebudową oraz zmianą sposobu użytkowania istniejącego budynku handlowo-usługowego na potrzeby ośrodka zdrowia w ramach zadania "Modernizacja budynku gminnego w Kokawie"/majątkowe/</t>
  </si>
  <si>
    <t xml:space="preserve">PRZED ZMINĄ </t>
  </si>
  <si>
    <t>ZMIANA</t>
  </si>
  <si>
    <t>PO ZMIANIE</t>
  </si>
  <si>
    <t xml:space="preserve"> </t>
  </si>
  <si>
    <t>ŁACZNIE 70 000,00 ZŁ  W TYM W 2025 ROKU 63.000 ZŁ A W 2026 ROKU 7.000 ZŁ</t>
  </si>
  <si>
    <t>Poprawa efektywności gospodarowania odpadami komunalnymi w Gminie Mykanów poprzez budowę PSZOK/bieżące/</t>
  </si>
  <si>
    <t>Budowa sieci kanalizacji sanitarnej i wodociągowej na terenie Gminy Mykanów - etap I/bieżące/</t>
  </si>
  <si>
    <t>Budowa sieci kanalizacji sanitarnej i wodociągowej na terenie Gminy Mykanów -etap II - ulica prosta wraz z odwodnieniem /bieżące/</t>
  </si>
  <si>
    <t>Termomodernizacja budynków użytrczności publicznej w Gminie Mykanów/bieżące/</t>
  </si>
  <si>
    <t>Termomodernizacja budynków użytrczności publicznej w Gminie Mykanów/majątkowe/</t>
  </si>
  <si>
    <t>Budowa sieci kanalizacji sanitarnej i wodociągowej na terenie Gminy Mykanów -etap II - ulica prosta wraz z odwodnieniem /majątkowe/</t>
  </si>
  <si>
    <t>Budowa sieci kanalizacji sanitarnej i wodociągowej na terenie Gminy Mykanów - etap I/majątkowe/</t>
  </si>
  <si>
    <t>Poprawa efektywności gospodarowania odpadami komunalnymi w Gminie Mykanów poprzez budowę PSZOK/majątkowe/</t>
  </si>
  <si>
    <t>wszystkie paragrafy /bieżące i majątkowe/</t>
  </si>
  <si>
    <t>60020</t>
  </si>
  <si>
    <r>
      <rPr>
        <sz val="11"/>
        <color rgb="FFFF000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>rosta</t>
    </r>
  </si>
  <si>
    <t>zakup koszy (zgodnie z protokołem instytucji kontrolującej)</t>
  </si>
  <si>
    <t>6630</t>
  </si>
  <si>
    <t>01042</t>
  </si>
  <si>
    <t>dofinansowanie do budowy drogi transportu rolnego</t>
  </si>
  <si>
    <t>Budowa drogi Stary Broniszew-Kuźnica (częściowe finasowanie ze zwrotu z FS)</t>
  </si>
  <si>
    <t>Budowa drogi transportu rolnego St. Cykarzew-Mykanów</t>
  </si>
  <si>
    <t xml:space="preserve">budowa uzupełniajacego zasilania elektrycznego na targowisku </t>
  </si>
  <si>
    <t>4350</t>
  </si>
  <si>
    <t>zakup samochodu dla OSP Cykarzew Północny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</si>
</sst>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trike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 wrapText="1"/>
    </xf>
    <xf numFmtId="164" fontId="8" fillId="4" borderId="14" xfId="0" applyNumberFormat="1" applyFont="1" applyFill="1" applyBorder="1" applyAlignment="1">
      <alignment vertical="center"/>
    </xf>
    <xf numFmtId="164" fontId="7" fillId="4" borderId="14" xfId="0" applyNumberFormat="1" applyFont="1" applyFill="1" applyBorder="1" applyAlignment="1">
      <alignment vertical="center"/>
    </xf>
    <xf numFmtId="164" fontId="0" fillId="4" borderId="14" xfId="0" applyNumberFormat="1" applyFill="1" applyBorder="1" applyAlignment="1">
      <alignment vertical="center"/>
    </xf>
    <xf numFmtId="164" fontId="0" fillId="4" borderId="5" xfId="0" applyNumberFormat="1" applyFill="1" applyBorder="1" applyAlignment="1">
      <alignment vertical="center"/>
    </xf>
    <xf numFmtId="164" fontId="8" fillId="4" borderId="22" xfId="0" applyNumberFormat="1" applyFont="1" applyFill="1" applyBorder="1" applyAlignment="1">
      <alignment vertical="center"/>
    </xf>
    <xf numFmtId="164" fontId="7" fillId="4" borderId="22" xfId="0" applyNumberFormat="1" applyFont="1" applyFill="1" applyBorder="1" applyAlignment="1">
      <alignment vertical="center"/>
    </xf>
    <xf numFmtId="164" fontId="0" fillId="4" borderId="22" xfId="0" applyNumberFormat="1" applyFill="1" applyBorder="1" applyAlignment="1">
      <alignment vertical="center"/>
    </xf>
    <xf numFmtId="164" fontId="0" fillId="4" borderId="26" xfId="0" applyNumberForma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4" borderId="27" xfId="0" applyNumberForma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5" fillId="0" borderId="27" xfId="0" applyNumberFormat="1" applyFont="1" applyBorder="1" applyAlignment="1">
      <alignment vertical="center"/>
    </xf>
    <xf numFmtId="164" fontId="4" fillId="0" borderId="36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37" xfId="0" applyNumberFormat="1" applyFon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164" fontId="4" fillId="0" borderId="33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64" fontId="4" fillId="0" borderId="39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vertical="center"/>
    </xf>
    <xf numFmtId="164" fontId="2" fillId="0" borderId="0" xfId="0" applyNumberFormat="1" applyFont="1"/>
    <xf numFmtId="0" fontId="0" fillId="0" borderId="4" xfId="0" applyBorder="1" applyAlignment="1">
      <alignment vertical="center" wrapText="1"/>
    </xf>
    <xf numFmtId="164" fontId="8" fillId="0" borderId="14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43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164" fontId="8" fillId="0" borderId="30" xfId="0" applyNumberFormat="1" applyFont="1" applyBorder="1" applyAlignment="1">
      <alignment vertical="center"/>
    </xf>
    <xf numFmtId="164" fontId="7" fillId="0" borderId="30" xfId="0" applyNumberFormat="1" applyFon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48" xfId="0" applyNumberFormat="1" applyBorder="1" applyAlignment="1">
      <alignment vertical="center"/>
    </xf>
    <xf numFmtId="164" fontId="8" fillId="4" borderId="13" xfId="0" applyNumberFormat="1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vertical="center"/>
    </xf>
    <xf numFmtId="164" fontId="7" fillId="4" borderId="36" xfId="0" applyNumberFormat="1" applyFont="1" applyFill="1" applyBorder="1" applyAlignment="1">
      <alignment vertical="center"/>
    </xf>
    <xf numFmtId="0" fontId="1" fillId="0" borderId="0" xfId="0" applyFont="1"/>
    <xf numFmtId="0" fontId="11" fillId="0" borderId="0" xfId="0" applyFont="1"/>
    <xf numFmtId="164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37" xfId="0" applyNumberFormat="1" applyFont="1" applyBorder="1"/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4" fillId="0" borderId="38" xfId="0" applyFont="1" applyBorder="1"/>
    <xf numFmtId="164" fontId="4" fillId="0" borderId="50" xfId="0" applyNumberFormat="1" applyFont="1" applyBorder="1"/>
    <xf numFmtId="0" fontId="3" fillId="0" borderId="0" xfId="0" applyFont="1"/>
    <xf numFmtId="164" fontId="3" fillId="0" borderId="50" xfId="0" applyNumberFormat="1" applyFont="1" applyBorder="1"/>
    <xf numFmtId="0" fontId="4" fillId="0" borderId="28" xfId="0" applyFont="1" applyBorder="1"/>
    <xf numFmtId="0" fontId="4" fillId="0" borderId="4" xfId="0" applyFont="1" applyBorder="1"/>
    <xf numFmtId="0" fontId="4" fillId="0" borderId="29" xfId="0" applyFont="1" applyBorder="1"/>
    <xf numFmtId="164" fontId="8" fillId="0" borderId="1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6" fillId="0" borderId="22" xfId="0" applyNumberFormat="1" applyFont="1" applyBorder="1"/>
    <xf numFmtId="164" fontId="0" fillId="0" borderId="22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6" fillId="0" borderId="25" xfId="0" applyNumberFormat="1" applyFont="1" applyBorder="1"/>
    <xf numFmtId="164" fontId="0" fillId="0" borderId="25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4" fontId="6" fillId="5" borderId="22" xfId="0" applyNumberFormat="1" applyFont="1" applyFill="1" applyBorder="1"/>
    <xf numFmtId="164" fontId="0" fillId="5" borderId="22" xfId="0" applyNumberFormat="1" applyFill="1" applyBorder="1" applyAlignment="1">
      <alignment horizontal="center" vertical="center"/>
    </xf>
    <xf numFmtId="164" fontId="0" fillId="5" borderId="26" xfId="0" applyNumberFormat="1" applyFill="1" applyBorder="1" applyAlignment="1">
      <alignment horizontal="center" vertical="center"/>
    </xf>
    <xf numFmtId="164" fontId="6" fillId="5" borderId="1" xfId="0" applyNumberFormat="1" applyFont="1" applyFill="1" applyBorder="1"/>
    <xf numFmtId="164" fontId="0" fillId="5" borderId="1" xfId="0" applyNumberFormat="1" applyFill="1" applyBorder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164" fontId="6" fillId="5" borderId="25" xfId="0" applyNumberFormat="1" applyFont="1" applyFill="1" applyBorder="1"/>
    <xf numFmtId="164" fontId="0" fillId="5" borderId="25" xfId="0" applyNumberFormat="1" applyFill="1" applyBorder="1" applyAlignment="1">
      <alignment horizontal="center" vertical="center"/>
    </xf>
    <xf numFmtId="164" fontId="0" fillId="5" borderId="57" xfId="0" applyNumberForma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164" fontId="8" fillId="0" borderId="22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164" fontId="8" fillId="0" borderId="25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57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7" fillId="5" borderId="22" xfId="0" applyFont="1" applyFill="1" applyBorder="1" applyAlignment="1">
      <alignment vertical="center" wrapText="1"/>
    </xf>
    <xf numFmtId="164" fontId="8" fillId="5" borderId="22" xfId="0" applyNumberFormat="1" applyFont="1" applyFill="1" applyBorder="1" applyAlignment="1">
      <alignment vertical="center"/>
    </xf>
    <xf numFmtId="164" fontId="7" fillId="5" borderId="22" xfId="0" applyNumberFormat="1" applyFont="1" applyFill="1" applyBorder="1" applyAlignment="1">
      <alignment vertical="center"/>
    </xf>
    <xf numFmtId="164" fontId="0" fillId="5" borderId="22" xfId="0" applyNumberFormat="1" applyFill="1" applyBorder="1" applyAlignment="1">
      <alignment vertical="center"/>
    </xf>
    <xf numFmtId="164" fontId="0" fillId="5" borderId="26" xfId="0" applyNumberFormat="1" applyFill="1" applyBorder="1" applyAlignment="1">
      <alignment vertical="center"/>
    </xf>
    <xf numFmtId="0" fontId="7" fillId="5" borderId="25" xfId="0" applyFont="1" applyFill="1" applyBorder="1" applyAlignment="1">
      <alignment vertical="center" wrapText="1"/>
    </xf>
    <xf numFmtId="164" fontId="8" fillId="5" borderId="25" xfId="0" applyNumberFormat="1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164" fontId="0" fillId="5" borderId="25" xfId="0" applyNumberFormat="1" applyFill="1" applyBorder="1" applyAlignment="1">
      <alignment vertical="center"/>
    </xf>
    <xf numFmtId="164" fontId="0" fillId="5" borderId="57" xfId="0" applyNumberFormat="1" applyFill="1" applyBorder="1" applyAlignment="1">
      <alignment vertical="center"/>
    </xf>
    <xf numFmtId="164" fontId="0" fillId="5" borderId="22" xfId="0" applyNumberFormat="1" applyFill="1" applyBorder="1"/>
    <xf numFmtId="164" fontId="0" fillId="5" borderId="26" xfId="0" applyNumberFormat="1" applyFill="1" applyBorder="1"/>
    <xf numFmtId="0" fontId="7" fillId="5" borderId="14" xfId="0" applyFont="1" applyFill="1" applyBorder="1" applyAlignment="1">
      <alignment vertical="center" wrapText="1"/>
    </xf>
    <xf numFmtId="164" fontId="8" fillId="5" borderId="14" xfId="0" applyNumberFormat="1" applyFont="1" applyFill="1" applyBorder="1" applyAlignment="1">
      <alignment vertical="center"/>
    </xf>
    <xf numFmtId="164" fontId="7" fillId="5" borderId="14" xfId="0" applyNumberFormat="1" applyFont="1" applyFill="1" applyBorder="1" applyAlignment="1">
      <alignment vertical="center"/>
    </xf>
    <xf numFmtId="164" fontId="0" fillId="5" borderId="14" xfId="0" applyNumberFormat="1" applyFill="1" applyBorder="1" applyAlignment="1">
      <alignment vertical="center"/>
    </xf>
    <xf numFmtId="164" fontId="0" fillId="5" borderId="5" xfId="0" applyNumberFormat="1" applyFill="1" applyBorder="1" applyAlignment="1">
      <alignment vertical="center"/>
    </xf>
    <xf numFmtId="164" fontId="0" fillId="5" borderId="12" xfId="0" applyNumberFormat="1" applyFill="1" applyBorder="1" applyAlignment="1">
      <alignment horizontal="center" vertical="center"/>
    </xf>
    <xf numFmtId="164" fontId="6" fillId="0" borderId="0" xfId="0" applyNumberFormat="1" applyFont="1"/>
    <xf numFmtId="49" fontId="5" fillId="0" borderId="12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vertical="center" wrapText="1"/>
    </xf>
    <xf numFmtId="0" fontId="5" fillId="0" borderId="0" xfId="0" applyFont="1"/>
    <xf numFmtId="164" fontId="5" fillId="0" borderId="1" xfId="0" applyNumberFormat="1" applyFont="1" applyBorder="1" applyAlignment="1">
      <alignment vertical="center"/>
    </xf>
    <xf numFmtId="164" fontId="3" fillId="2" borderId="6" xfId="0" applyNumberFormat="1" applyFont="1" applyFill="1" applyBorder="1"/>
    <xf numFmtId="49" fontId="13" fillId="0" borderId="2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4" fontId="13" fillId="0" borderId="27" xfId="0" applyNumberFormat="1" applyFont="1" applyBorder="1" applyAlignment="1">
      <alignment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164" fontId="12" fillId="0" borderId="58" xfId="0" applyNumberFormat="1" applyFont="1" applyBorder="1" applyAlignment="1">
      <alignment vertical="center"/>
    </xf>
    <xf numFmtId="164" fontId="12" fillId="0" borderId="39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center"/>
    </xf>
    <xf numFmtId="49" fontId="4" fillId="0" borderId="3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25" xfId="0" applyFill="1" applyBorder="1" applyAlignment="1">
      <alignment horizontal="left" vertical="center" wrapText="1"/>
    </xf>
    <xf numFmtId="0" fontId="0" fillId="5" borderId="2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164" fontId="7" fillId="5" borderId="47" xfId="0" applyNumberFormat="1" applyFont="1" applyFill="1" applyBorder="1" applyAlignment="1">
      <alignment horizontal="center" vertical="center"/>
    </xf>
    <xf numFmtId="164" fontId="7" fillId="5" borderId="39" xfId="0" applyNumberFormat="1" applyFont="1" applyFill="1" applyBorder="1" applyAlignment="1">
      <alignment horizontal="center" vertical="center"/>
    </xf>
    <xf numFmtId="164" fontId="7" fillId="5" borderId="33" xfId="0" applyNumberFormat="1" applyFont="1" applyFill="1" applyBorder="1" applyAlignment="1">
      <alignment horizontal="center" vertical="center"/>
    </xf>
    <xf numFmtId="164" fontId="7" fillId="5" borderId="30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7" fillId="5" borderId="32" xfId="0" applyNumberFormat="1" applyFont="1" applyFill="1" applyBorder="1" applyAlignment="1">
      <alignment horizontal="center" vertical="center"/>
    </xf>
    <xf numFmtId="164" fontId="8" fillId="5" borderId="30" xfId="0" applyNumberFormat="1" applyFont="1" applyFill="1" applyBorder="1" applyAlignment="1">
      <alignment horizontal="center" vertical="center"/>
    </xf>
    <xf numFmtId="164" fontId="8" fillId="5" borderId="12" xfId="0" applyNumberFormat="1" applyFont="1" applyFill="1" applyBorder="1" applyAlignment="1">
      <alignment horizontal="center" vertical="center"/>
    </xf>
    <xf numFmtId="164" fontId="8" fillId="5" borderId="32" xfId="0" applyNumberFormat="1" applyFont="1" applyFill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4" borderId="47" xfId="0" applyNumberFormat="1" applyFill="1" applyBorder="1" applyAlignment="1">
      <alignment horizontal="center" vertical="center"/>
    </xf>
    <xf numFmtId="164" fontId="0" fillId="4" borderId="39" xfId="0" applyNumberFormat="1" applyFill="1" applyBorder="1" applyAlignment="1">
      <alignment horizontal="center" vertical="center"/>
    </xf>
    <xf numFmtId="164" fontId="0" fillId="4" borderId="33" xfId="0" applyNumberFormat="1" applyFill="1" applyBorder="1" applyAlignment="1">
      <alignment horizontal="center" vertical="center"/>
    </xf>
    <xf numFmtId="164" fontId="0" fillId="4" borderId="30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164" fontId="7" fillId="4" borderId="30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47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32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0" fillId="4" borderId="22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view="pageBreakPreview" topLeftCell="A100" zoomScale="90" zoomScaleNormal="90" zoomScaleSheetLayoutView="90" workbookViewId="0">
      <selection activeCell="G104" sqref="G104"/>
    </sheetView>
  </sheetViews>
  <sheetFormatPr defaultRowHeight="15" x14ac:dyDescent="0.25"/>
  <cols>
    <col min="1" max="1" width="15.140625" customWidth="1"/>
    <col min="2" max="2" width="17.85546875" customWidth="1"/>
    <col min="3" max="3" width="18.28515625" customWidth="1"/>
    <col min="4" max="4" width="109.42578125" customWidth="1"/>
    <col min="5" max="5" width="35.42578125" customWidth="1"/>
    <col min="6" max="6" width="14" bestFit="1" customWidth="1"/>
    <col min="7" max="7" width="22.5703125" customWidth="1"/>
    <col min="8" max="9" width="14.42578125" bestFit="1" customWidth="1"/>
    <col min="10" max="10" width="12.85546875" bestFit="1" customWidth="1"/>
  </cols>
  <sheetData>
    <row r="1" spans="1:9" ht="30" customHeight="1" thickBot="1" x14ac:dyDescent="0.35">
      <c r="A1" s="41" t="s">
        <v>0</v>
      </c>
      <c r="B1" s="42" t="s">
        <v>1</v>
      </c>
      <c r="C1" s="43" t="s">
        <v>2</v>
      </c>
      <c r="D1" s="43" t="s">
        <v>3</v>
      </c>
      <c r="E1" s="44" t="s">
        <v>4</v>
      </c>
      <c r="F1" s="5"/>
      <c r="G1" s="5"/>
    </row>
    <row r="2" spans="1:9" ht="30" customHeight="1" thickBot="1" x14ac:dyDescent="0.35">
      <c r="A2" s="234" t="s">
        <v>5</v>
      </c>
      <c r="B2" s="235"/>
      <c r="C2" s="235"/>
      <c r="D2" s="236"/>
      <c r="E2" s="179">
        <f>E3+E4+E5+E6+E7+E10+E11+E13+E17+E19+E18+E8+E9+E12+E14+E15+E16</f>
        <v>77207.470000000088</v>
      </c>
      <c r="F2" s="5"/>
      <c r="G2" s="6"/>
    </row>
    <row r="3" spans="1:9" ht="30" customHeight="1" x14ac:dyDescent="0.3">
      <c r="A3" s="40">
        <v>852</v>
      </c>
      <c r="B3" s="9">
        <v>85216</v>
      </c>
      <c r="C3" s="10" t="s">
        <v>29</v>
      </c>
      <c r="D3" s="92" t="s">
        <v>30</v>
      </c>
      <c r="E3" s="99">
        <v>5000</v>
      </c>
      <c r="F3" s="5"/>
      <c r="G3" s="6"/>
    </row>
    <row r="4" spans="1:9" ht="30" customHeight="1" x14ac:dyDescent="0.3">
      <c r="A4" s="237">
        <v>801</v>
      </c>
      <c r="B4" s="193">
        <v>80195</v>
      </c>
      <c r="C4" s="8" t="s">
        <v>35</v>
      </c>
      <c r="D4" s="201" t="s">
        <v>37</v>
      </c>
      <c r="E4" s="99">
        <v>41880</v>
      </c>
      <c r="F4" s="5" t="s">
        <v>107</v>
      </c>
      <c r="G4" s="6"/>
    </row>
    <row r="5" spans="1:9" ht="30" customHeight="1" x14ac:dyDescent="0.3">
      <c r="A5" s="238"/>
      <c r="B5" s="240"/>
      <c r="C5" s="8" t="s">
        <v>41</v>
      </c>
      <c r="D5" s="202"/>
      <c r="E5" s="99">
        <v>21120</v>
      </c>
      <c r="F5" s="5"/>
      <c r="G5" s="6"/>
    </row>
    <row r="6" spans="1:9" ht="30" customHeight="1" x14ac:dyDescent="0.3">
      <c r="A6" s="238"/>
      <c r="B6" s="240"/>
      <c r="C6" s="8" t="s">
        <v>35</v>
      </c>
      <c r="D6" s="201" t="s">
        <v>38</v>
      </c>
      <c r="E6" s="99">
        <v>43800</v>
      </c>
      <c r="F6" s="5" t="s">
        <v>107</v>
      </c>
      <c r="G6" s="6"/>
    </row>
    <row r="7" spans="1:9" ht="30" customHeight="1" x14ac:dyDescent="0.3">
      <c r="A7" s="239"/>
      <c r="B7" s="194"/>
      <c r="C7" s="8" t="s">
        <v>41</v>
      </c>
      <c r="D7" s="202"/>
      <c r="E7" s="99">
        <v>19200</v>
      </c>
      <c r="F7" s="5"/>
      <c r="G7" s="6"/>
    </row>
    <row r="8" spans="1:9" ht="30" customHeight="1" x14ac:dyDescent="0.3">
      <c r="A8" s="37">
        <v>600</v>
      </c>
      <c r="B8" s="7">
        <v>60016</v>
      </c>
      <c r="C8" s="8" t="s">
        <v>86</v>
      </c>
      <c r="D8" s="94" t="s">
        <v>85</v>
      </c>
      <c r="E8" s="99">
        <v>10000</v>
      </c>
      <c r="F8" s="5"/>
      <c r="G8" s="6"/>
    </row>
    <row r="9" spans="1:9" ht="30" customHeight="1" x14ac:dyDescent="0.3">
      <c r="A9" s="37">
        <v>750</v>
      </c>
      <c r="B9" s="7">
        <v>75023</v>
      </c>
      <c r="C9" s="8" t="s">
        <v>87</v>
      </c>
      <c r="D9" s="94" t="s">
        <v>88</v>
      </c>
      <c r="E9" s="99">
        <v>60000</v>
      </c>
      <c r="F9" s="5"/>
      <c r="G9" s="6"/>
    </row>
    <row r="10" spans="1:9" ht="39.75" customHeight="1" x14ac:dyDescent="0.3">
      <c r="A10" s="37">
        <v>900</v>
      </c>
      <c r="B10" s="7">
        <v>90026</v>
      </c>
      <c r="C10" s="8" t="s">
        <v>35</v>
      </c>
      <c r="D10" s="13" t="s">
        <v>39</v>
      </c>
      <c r="E10" s="99">
        <v>146626.4</v>
      </c>
      <c r="F10" s="5"/>
      <c r="G10" s="6"/>
    </row>
    <row r="11" spans="1:9" ht="36.75" customHeight="1" x14ac:dyDescent="0.3">
      <c r="A11" s="37">
        <v>900</v>
      </c>
      <c r="B11" s="7">
        <v>90005</v>
      </c>
      <c r="C11" s="8" t="s">
        <v>35</v>
      </c>
      <c r="D11" s="13" t="s">
        <v>40</v>
      </c>
      <c r="E11" s="99">
        <v>2745.36</v>
      </c>
      <c r="F11" s="5"/>
      <c r="G11" s="6"/>
    </row>
    <row r="12" spans="1:9" ht="36.75" customHeight="1" x14ac:dyDescent="0.3">
      <c r="A12" s="37">
        <v>900</v>
      </c>
      <c r="B12" s="7">
        <v>90019</v>
      </c>
      <c r="C12" s="8" t="s">
        <v>89</v>
      </c>
      <c r="D12" s="13" t="s">
        <v>90</v>
      </c>
      <c r="E12" s="99">
        <v>90000</v>
      </c>
      <c r="F12" s="5"/>
      <c r="G12" s="6"/>
    </row>
    <row r="13" spans="1:9" ht="30" customHeight="1" x14ac:dyDescent="0.3">
      <c r="A13" s="37">
        <v>801</v>
      </c>
      <c r="B13" s="7">
        <v>80153</v>
      </c>
      <c r="C13" s="8" t="s">
        <v>53</v>
      </c>
      <c r="D13" s="57" t="s">
        <v>52</v>
      </c>
      <c r="E13" s="46">
        <v>134429.92000000001</v>
      </c>
      <c r="F13" s="5"/>
      <c r="G13" s="5"/>
    </row>
    <row r="14" spans="1:9" ht="54.75" customHeight="1" x14ac:dyDescent="0.25">
      <c r="A14" s="237">
        <v>700</v>
      </c>
      <c r="B14" s="193">
        <v>70005</v>
      </c>
      <c r="C14" s="8" t="s">
        <v>91</v>
      </c>
      <c r="D14" s="57" t="s">
        <v>93</v>
      </c>
      <c r="E14" s="46">
        <v>-34125.629999999997</v>
      </c>
      <c r="F14" s="195"/>
      <c r="G14" s="196"/>
      <c r="H14" s="196"/>
      <c r="I14" s="196"/>
    </row>
    <row r="15" spans="1:9" ht="61.5" customHeight="1" x14ac:dyDescent="0.25">
      <c r="A15" s="239"/>
      <c r="B15" s="194"/>
      <c r="C15" s="8" t="s">
        <v>92</v>
      </c>
      <c r="D15" s="57" t="s">
        <v>93</v>
      </c>
      <c r="E15" s="46">
        <v>-912269</v>
      </c>
      <c r="F15" s="195"/>
      <c r="G15" s="196"/>
      <c r="H15" s="196"/>
      <c r="I15" s="196"/>
    </row>
    <row r="16" spans="1:9" ht="39" customHeight="1" x14ac:dyDescent="0.3">
      <c r="A16" s="173" t="s">
        <v>75</v>
      </c>
      <c r="B16" s="8" t="s">
        <v>121</v>
      </c>
      <c r="C16" s="8" t="s">
        <v>120</v>
      </c>
      <c r="D16" s="57" t="s">
        <v>122</v>
      </c>
      <c r="E16" s="46">
        <v>448000</v>
      </c>
      <c r="F16" s="174"/>
      <c r="G16" s="174"/>
      <c r="H16" s="174"/>
      <c r="I16" s="174"/>
    </row>
    <row r="17" spans="1:8" ht="30" customHeight="1" x14ac:dyDescent="0.3">
      <c r="A17" s="100">
        <v>801</v>
      </c>
      <c r="B17" s="95">
        <v>80153</v>
      </c>
      <c r="C17" s="96" t="s">
        <v>58</v>
      </c>
      <c r="D17" s="11" t="s">
        <v>57</v>
      </c>
      <c r="E17" s="98">
        <v>800.42</v>
      </c>
      <c r="F17" s="5"/>
      <c r="G17" s="5"/>
    </row>
    <row r="18" spans="1:8" ht="28.9" customHeight="1" x14ac:dyDescent="0.3">
      <c r="A18" s="203" t="s">
        <v>75</v>
      </c>
      <c r="B18" s="205" t="s">
        <v>81</v>
      </c>
      <c r="C18" s="97" t="s">
        <v>82</v>
      </c>
      <c r="D18" s="201" t="s">
        <v>84</v>
      </c>
      <c r="E18" s="99">
        <v>-4600</v>
      </c>
      <c r="F18" s="5"/>
      <c r="G18" s="5"/>
    </row>
    <row r="19" spans="1:8" ht="30" customHeight="1" thickBot="1" x14ac:dyDescent="0.35">
      <c r="A19" s="204"/>
      <c r="B19" s="206"/>
      <c r="C19" s="8" t="s">
        <v>83</v>
      </c>
      <c r="D19" s="202"/>
      <c r="E19" s="46">
        <v>4600</v>
      </c>
      <c r="F19" s="5"/>
      <c r="G19" s="5"/>
    </row>
    <row r="20" spans="1:8" ht="37.5" hidden="1" customHeight="1" x14ac:dyDescent="0.3">
      <c r="A20" s="37"/>
      <c r="B20" s="7"/>
      <c r="C20" s="10"/>
      <c r="D20" s="11"/>
      <c r="E20" s="39"/>
      <c r="F20" s="6"/>
      <c r="G20" s="5"/>
    </row>
    <row r="21" spans="1:8" ht="30.75" hidden="1" customHeight="1" x14ac:dyDescent="0.3">
      <c r="A21" s="40"/>
      <c r="B21" s="9"/>
      <c r="C21" s="10"/>
      <c r="D21" s="11"/>
      <c r="E21" s="39"/>
      <c r="F21" s="5"/>
      <c r="G21" s="5"/>
    </row>
    <row r="22" spans="1:8" ht="28.5" hidden="1" customHeight="1" x14ac:dyDescent="0.3">
      <c r="A22" s="40"/>
      <c r="B22" s="9"/>
      <c r="C22" s="12"/>
      <c r="D22" s="11"/>
      <c r="E22" s="47"/>
      <c r="F22" s="5"/>
      <c r="G22" s="5"/>
    </row>
    <row r="23" spans="1:8" ht="31.5" hidden="1" customHeight="1" x14ac:dyDescent="0.3">
      <c r="A23" s="40"/>
      <c r="B23" s="9"/>
      <c r="C23" s="12"/>
      <c r="D23" s="13"/>
      <c r="E23" s="47"/>
      <c r="F23" s="5"/>
      <c r="G23" s="5"/>
    </row>
    <row r="24" spans="1:8" ht="37.5" hidden="1" customHeight="1" x14ac:dyDescent="0.3">
      <c r="A24" s="40"/>
      <c r="B24" s="9"/>
      <c r="C24" s="12"/>
      <c r="D24" s="13"/>
      <c r="E24" s="47"/>
      <c r="F24" s="5"/>
      <c r="G24" s="5"/>
    </row>
    <row r="25" spans="1:8" ht="37.5" hidden="1" customHeight="1" x14ac:dyDescent="0.3">
      <c r="A25" s="101"/>
      <c r="B25" s="45"/>
      <c r="C25" s="12"/>
      <c r="D25" s="13"/>
      <c r="E25" s="47"/>
      <c r="F25" s="5"/>
      <c r="G25" s="5"/>
    </row>
    <row r="26" spans="1:8" ht="37.5" hidden="1" customHeight="1" x14ac:dyDescent="0.3">
      <c r="A26" s="101"/>
      <c r="B26" s="45"/>
      <c r="C26" s="12"/>
      <c r="D26" s="13"/>
      <c r="E26" s="47"/>
      <c r="F26" s="5"/>
      <c r="G26" s="5"/>
    </row>
    <row r="27" spans="1:8" ht="37.5" hidden="1" customHeight="1" x14ac:dyDescent="0.3">
      <c r="A27" s="101"/>
      <c r="B27" s="45"/>
      <c r="C27" s="12"/>
      <c r="D27" s="13"/>
      <c r="E27" s="47"/>
      <c r="F27" s="5"/>
      <c r="G27" s="5"/>
    </row>
    <row r="28" spans="1:8" ht="37.5" hidden="1" customHeight="1" x14ac:dyDescent="0.3">
      <c r="A28" s="40"/>
      <c r="B28" s="9"/>
      <c r="C28" s="12"/>
      <c r="D28" s="13"/>
      <c r="E28" s="47"/>
      <c r="F28" s="5"/>
      <c r="G28" s="5"/>
    </row>
    <row r="29" spans="1:8" ht="37.5" hidden="1" customHeight="1" x14ac:dyDescent="0.3">
      <c r="A29" s="40"/>
      <c r="B29" s="9"/>
      <c r="C29" s="12"/>
      <c r="D29" s="13"/>
      <c r="E29" s="47"/>
      <c r="F29" s="5"/>
      <c r="G29" s="5"/>
    </row>
    <row r="30" spans="1:8" ht="42" hidden="1" customHeight="1" x14ac:dyDescent="0.3">
      <c r="A30" s="38"/>
      <c r="B30" s="14"/>
      <c r="C30" s="15"/>
      <c r="D30" s="16"/>
      <c r="E30" s="48"/>
      <c r="F30" s="5"/>
      <c r="G30" s="5"/>
    </row>
    <row r="31" spans="1:8" ht="37.5" hidden="1" customHeight="1" thickBot="1" x14ac:dyDescent="0.35">
      <c r="A31" s="38"/>
      <c r="B31" s="14"/>
      <c r="C31" s="15"/>
      <c r="D31" s="16"/>
      <c r="E31" s="48"/>
      <c r="F31" s="5"/>
      <c r="G31" s="5"/>
    </row>
    <row r="32" spans="1:8" ht="37.5" customHeight="1" thickBot="1" x14ac:dyDescent="0.35">
      <c r="A32" s="234" t="s">
        <v>6</v>
      </c>
      <c r="B32" s="235"/>
      <c r="C32" s="235"/>
      <c r="D32" s="233"/>
      <c r="E32" s="17">
        <f>E33+E34+E35+E36+E37+E38+E39+E40+E41+E42+E43+E44+E45+E46+E47+E48+E49+E50+E51+E52+E53+E54+E55+E56+E57+E58+E59+E60+E61+E62+E63+E64+E65+E66+E68+E69+E70+E71+E97+E98+E99+E100+E101</f>
        <v>863050.38</v>
      </c>
      <c r="F32" s="6"/>
      <c r="G32" s="6"/>
      <c r="H32" s="1"/>
    </row>
    <row r="33" spans="1:10" ht="39" customHeight="1" x14ac:dyDescent="0.3">
      <c r="A33" s="102" t="s">
        <v>31</v>
      </c>
      <c r="B33" s="10" t="s">
        <v>32</v>
      </c>
      <c r="C33" s="10" t="s">
        <v>33</v>
      </c>
      <c r="D33" s="51" t="s">
        <v>34</v>
      </c>
      <c r="E33" s="73">
        <v>2000</v>
      </c>
      <c r="F33" s="6"/>
      <c r="G33" s="6"/>
      <c r="H33" s="1"/>
    </row>
    <row r="34" spans="1:10" ht="60" customHeight="1" x14ac:dyDescent="0.3">
      <c r="A34" s="103" t="s">
        <v>49</v>
      </c>
      <c r="B34" s="15" t="s">
        <v>50</v>
      </c>
      <c r="C34" s="10" t="s">
        <v>48</v>
      </c>
      <c r="D34" s="93" t="s">
        <v>51</v>
      </c>
      <c r="E34" s="58">
        <v>100000</v>
      </c>
      <c r="F34" s="6"/>
      <c r="G34" s="6"/>
      <c r="H34" s="1"/>
    </row>
    <row r="35" spans="1:10" ht="30" customHeight="1" x14ac:dyDescent="0.3">
      <c r="A35" s="210" t="s">
        <v>23</v>
      </c>
      <c r="B35" s="190" t="s">
        <v>24</v>
      </c>
      <c r="C35" s="10" t="s">
        <v>17</v>
      </c>
      <c r="D35" s="207" t="s">
        <v>38</v>
      </c>
      <c r="E35" s="58">
        <v>-17500</v>
      </c>
      <c r="F35" s="6"/>
      <c r="G35" s="6"/>
      <c r="J35" s="1"/>
    </row>
    <row r="36" spans="1:10" ht="30" customHeight="1" x14ac:dyDescent="0.3">
      <c r="A36" s="211"/>
      <c r="B36" s="191"/>
      <c r="C36" s="10" t="s">
        <v>16</v>
      </c>
      <c r="D36" s="208"/>
      <c r="E36" s="47">
        <v>23099</v>
      </c>
      <c r="F36" s="6"/>
      <c r="G36" s="6"/>
    </row>
    <row r="37" spans="1:10" ht="30" customHeight="1" x14ac:dyDescent="0.3">
      <c r="A37" s="211"/>
      <c r="B37" s="191"/>
      <c r="C37" s="10" t="s">
        <v>42</v>
      </c>
      <c r="D37" s="208"/>
      <c r="E37" s="47">
        <v>24900</v>
      </c>
      <c r="F37" s="6"/>
      <c r="G37" s="6"/>
    </row>
    <row r="38" spans="1:10" ht="30" customHeight="1" x14ac:dyDescent="0.3">
      <c r="A38" s="211"/>
      <c r="B38" s="191"/>
      <c r="C38" s="10" t="s">
        <v>22</v>
      </c>
      <c r="D38" s="208"/>
      <c r="E38" s="39">
        <v>8061</v>
      </c>
      <c r="F38" s="6"/>
      <c r="G38" s="6"/>
    </row>
    <row r="39" spans="1:10" ht="30" customHeight="1" x14ac:dyDescent="0.3">
      <c r="A39" s="211"/>
      <c r="B39" s="191"/>
      <c r="C39" s="10" t="s">
        <v>15</v>
      </c>
      <c r="D39" s="209"/>
      <c r="E39" s="39">
        <v>24000</v>
      </c>
      <c r="F39" s="6"/>
      <c r="G39" s="6"/>
    </row>
    <row r="40" spans="1:10" ht="30" customHeight="1" x14ac:dyDescent="0.3">
      <c r="A40" s="211"/>
      <c r="B40" s="191"/>
      <c r="C40" s="10" t="s">
        <v>17</v>
      </c>
      <c r="D40" s="207" t="s">
        <v>37</v>
      </c>
      <c r="E40" s="39">
        <v>-17500</v>
      </c>
      <c r="F40" s="6"/>
      <c r="G40" s="6"/>
    </row>
    <row r="41" spans="1:10" ht="30" customHeight="1" x14ac:dyDescent="0.3">
      <c r="A41" s="211"/>
      <c r="B41" s="191"/>
      <c r="C41" s="10" t="s">
        <v>16</v>
      </c>
      <c r="D41" s="208"/>
      <c r="E41" s="47">
        <v>7660</v>
      </c>
      <c r="F41" s="6"/>
      <c r="G41" s="6"/>
    </row>
    <row r="42" spans="1:10" ht="30" customHeight="1" x14ac:dyDescent="0.3">
      <c r="A42" s="211"/>
      <c r="B42" s="191"/>
      <c r="C42" s="10" t="s">
        <v>42</v>
      </c>
      <c r="D42" s="208"/>
      <c r="E42" s="47">
        <v>36550</v>
      </c>
      <c r="F42" s="6"/>
      <c r="G42" s="6"/>
    </row>
    <row r="43" spans="1:10" ht="30" customHeight="1" x14ac:dyDescent="0.3">
      <c r="A43" s="211"/>
      <c r="B43" s="191"/>
      <c r="C43" s="10" t="s">
        <v>22</v>
      </c>
      <c r="D43" s="208"/>
      <c r="E43" s="39">
        <v>10200</v>
      </c>
      <c r="F43" s="6"/>
      <c r="G43" s="6"/>
    </row>
    <row r="44" spans="1:10" ht="30" customHeight="1" x14ac:dyDescent="0.3">
      <c r="A44" s="212"/>
      <c r="B44" s="192"/>
      <c r="C44" s="10" t="s">
        <v>15</v>
      </c>
      <c r="D44" s="209"/>
      <c r="E44" s="47">
        <v>26400</v>
      </c>
      <c r="F44" s="6"/>
      <c r="G44" s="6"/>
    </row>
    <row r="45" spans="1:10" ht="30" customHeight="1" x14ac:dyDescent="0.3">
      <c r="A45" s="210" t="s">
        <v>19</v>
      </c>
      <c r="B45" s="190" t="s">
        <v>20</v>
      </c>
      <c r="C45" s="10" t="s">
        <v>16</v>
      </c>
      <c r="D45" s="207" t="s">
        <v>47</v>
      </c>
      <c r="E45" s="47">
        <v>-2300</v>
      </c>
      <c r="F45" s="6"/>
      <c r="G45" s="6"/>
    </row>
    <row r="46" spans="1:10" ht="30" customHeight="1" x14ac:dyDescent="0.3">
      <c r="A46" s="212"/>
      <c r="B46" s="192"/>
      <c r="C46" s="10" t="s">
        <v>43</v>
      </c>
      <c r="D46" s="209"/>
      <c r="E46" s="47">
        <v>2300</v>
      </c>
      <c r="F46" s="5"/>
      <c r="G46" s="5"/>
    </row>
    <row r="47" spans="1:10" ht="30" customHeight="1" x14ac:dyDescent="0.3">
      <c r="A47" s="102" t="s">
        <v>44</v>
      </c>
      <c r="B47" s="10" t="s">
        <v>45</v>
      </c>
      <c r="C47" s="10" t="s">
        <v>16</v>
      </c>
      <c r="D47" s="207" t="s">
        <v>46</v>
      </c>
      <c r="E47" s="47">
        <v>-800</v>
      </c>
      <c r="F47" s="5"/>
      <c r="G47" s="5"/>
    </row>
    <row r="48" spans="1:10" ht="30" customHeight="1" x14ac:dyDescent="0.3">
      <c r="A48" s="210" t="s">
        <v>19</v>
      </c>
      <c r="B48" s="190" t="s">
        <v>20</v>
      </c>
      <c r="C48" s="10" t="s">
        <v>16</v>
      </c>
      <c r="D48" s="208"/>
      <c r="E48" s="47">
        <v>-2400</v>
      </c>
      <c r="F48" s="5"/>
      <c r="G48" s="5"/>
    </row>
    <row r="49" spans="1:9" ht="30" customHeight="1" x14ac:dyDescent="0.3">
      <c r="A49" s="212"/>
      <c r="B49" s="192"/>
      <c r="C49" s="10" t="s">
        <v>21</v>
      </c>
      <c r="D49" s="209"/>
      <c r="E49" s="47">
        <v>3200</v>
      </c>
      <c r="F49" s="5"/>
      <c r="G49" s="5"/>
    </row>
    <row r="50" spans="1:9" ht="37.5" customHeight="1" x14ac:dyDescent="0.3">
      <c r="A50" s="102" t="s">
        <v>13</v>
      </c>
      <c r="B50" s="10" t="s">
        <v>14</v>
      </c>
      <c r="C50" s="10" t="s">
        <v>15</v>
      </c>
      <c r="D50" s="57" t="s">
        <v>68</v>
      </c>
      <c r="E50" s="47">
        <v>17500</v>
      </c>
      <c r="F50" s="5"/>
      <c r="G50" s="5"/>
    </row>
    <row r="51" spans="1:9" ht="30" customHeight="1" x14ac:dyDescent="0.3">
      <c r="A51" s="102"/>
      <c r="B51" s="10"/>
      <c r="C51" s="10" t="s">
        <v>15</v>
      </c>
      <c r="D51" s="57" t="s">
        <v>67</v>
      </c>
      <c r="E51" s="47">
        <v>45500</v>
      </c>
      <c r="F51" s="5" t="s">
        <v>36</v>
      </c>
      <c r="G51" s="5"/>
    </row>
    <row r="52" spans="1:9" ht="39" customHeight="1" x14ac:dyDescent="0.3">
      <c r="A52" s="102"/>
      <c r="B52" s="10"/>
      <c r="C52" s="10" t="s">
        <v>15</v>
      </c>
      <c r="D52" s="57" t="s">
        <v>71</v>
      </c>
      <c r="E52" s="47">
        <v>414510</v>
      </c>
      <c r="F52" s="5" t="s">
        <v>36</v>
      </c>
      <c r="G52" s="5"/>
    </row>
    <row r="53" spans="1:9" ht="30" customHeight="1" x14ac:dyDescent="0.3">
      <c r="A53" s="102"/>
      <c r="B53" s="10"/>
      <c r="C53" s="10" t="s">
        <v>15</v>
      </c>
      <c r="D53" s="57" t="s">
        <v>72</v>
      </c>
      <c r="E53" s="47">
        <v>10000</v>
      </c>
      <c r="F53" s="5"/>
      <c r="G53" s="5"/>
    </row>
    <row r="54" spans="1:9" ht="30" customHeight="1" x14ac:dyDescent="0.3">
      <c r="A54" s="103" t="s">
        <v>44</v>
      </c>
      <c r="B54" s="15" t="s">
        <v>65</v>
      </c>
      <c r="C54" s="10" t="s">
        <v>70</v>
      </c>
      <c r="D54" s="64" t="s">
        <v>64</v>
      </c>
      <c r="E54" s="47">
        <v>50000</v>
      </c>
      <c r="F54" s="5"/>
      <c r="G54" s="5"/>
    </row>
    <row r="55" spans="1:9" ht="42" customHeight="1" x14ac:dyDescent="0.3">
      <c r="A55" s="103" t="s">
        <v>13</v>
      </c>
      <c r="B55" s="15" t="s">
        <v>14</v>
      </c>
      <c r="C55" s="10" t="s">
        <v>15</v>
      </c>
      <c r="D55" s="64" t="s">
        <v>69</v>
      </c>
      <c r="E55" s="47">
        <v>50000</v>
      </c>
      <c r="F55" s="5"/>
      <c r="G55" s="5"/>
    </row>
    <row r="56" spans="1:9" ht="30" customHeight="1" x14ac:dyDescent="0.3">
      <c r="A56" s="210" t="s">
        <v>23</v>
      </c>
      <c r="B56" s="190" t="s">
        <v>54</v>
      </c>
      <c r="C56" s="10" t="s">
        <v>43</v>
      </c>
      <c r="D56" s="207" t="s">
        <v>56</v>
      </c>
      <c r="E56" s="47">
        <v>12029.82</v>
      </c>
      <c r="F56" s="5"/>
      <c r="G56" s="5"/>
    </row>
    <row r="57" spans="1:9" ht="30" customHeight="1" x14ac:dyDescent="0.3">
      <c r="A57" s="211"/>
      <c r="B57" s="191"/>
      <c r="C57" s="10" t="s">
        <v>42</v>
      </c>
      <c r="D57" s="208"/>
      <c r="E57" s="47">
        <v>121069.13</v>
      </c>
      <c r="F57" s="5"/>
      <c r="G57" s="5"/>
    </row>
    <row r="58" spans="1:9" ht="30" customHeight="1" x14ac:dyDescent="0.3">
      <c r="A58" s="211"/>
      <c r="B58" s="191"/>
      <c r="C58" s="8" t="s">
        <v>22</v>
      </c>
      <c r="D58" s="208"/>
      <c r="E58" s="47">
        <v>1330.97</v>
      </c>
      <c r="F58" s="5"/>
      <c r="G58" s="5"/>
    </row>
    <row r="59" spans="1:9" ht="30" customHeight="1" x14ac:dyDescent="0.3">
      <c r="A59" s="211"/>
      <c r="B59" s="191"/>
      <c r="C59" s="8" t="s">
        <v>126</v>
      </c>
      <c r="D59" s="208"/>
      <c r="E59" s="47">
        <v>792.51</v>
      </c>
      <c r="F59" s="5"/>
      <c r="G59" s="5"/>
      <c r="I59" s="1"/>
    </row>
    <row r="60" spans="1:9" ht="30" customHeight="1" x14ac:dyDescent="0.3">
      <c r="A60" s="212"/>
      <c r="B60" s="192"/>
      <c r="C60" s="8" t="s">
        <v>55</v>
      </c>
      <c r="D60" s="209"/>
      <c r="E60" s="47">
        <v>7.91</v>
      </c>
      <c r="F60" s="5"/>
      <c r="G60" s="5"/>
    </row>
    <row r="61" spans="1:9" ht="30" customHeight="1" x14ac:dyDescent="0.3">
      <c r="A61" s="210" t="s">
        <v>23</v>
      </c>
      <c r="B61" s="190" t="s">
        <v>59</v>
      </c>
      <c r="C61" s="8" t="s">
        <v>60</v>
      </c>
      <c r="D61" s="207" t="s">
        <v>61</v>
      </c>
      <c r="E61" s="47">
        <v>-450</v>
      </c>
      <c r="F61" s="5"/>
      <c r="G61" s="5"/>
    </row>
    <row r="62" spans="1:9" ht="30" customHeight="1" x14ac:dyDescent="0.3">
      <c r="A62" s="211"/>
      <c r="B62" s="191"/>
      <c r="C62" s="8" t="s">
        <v>17</v>
      </c>
      <c r="D62" s="208"/>
      <c r="E62" s="47">
        <v>-1550</v>
      </c>
      <c r="F62" s="5"/>
      <c r="G62" s="5"/>
    </row>
    <row r="63" spans="1:9" ht="30" customHeight="1" x14ac:dyDescent="0.3">
      <c r="A63" s="212"/>
      <c r="B63" s="192"/>
      <c r="C63" s="8" t="s">
        <v>22</v>
      </c>
      <c r="D63" s="209"/>
      <c r="E63" s="47">
        <v>2000</v>
      </c>
      <c r="F63" s="5"/>
      <c r="G63" s="5"/>
    </row>
    <row r="64" spans="1:9" ht="30" customHeight="1" x14ac:dyDescent="0.3">
      <c r="A64" s="210" t="s">
        <v>23</v>
      </c>
      <c r="B64" s="190" t="s">
        <v>62</v>
      </c>
      <c r="C64" s="8" t="s">
        <v>60</v>
      </c>
      <c r="D64" s="207" t="s">
        <v>63</v>
      </c>
      <c r="E64" s="47">
        <v>-500</v>
      </c>
      <c r="F64" s="5"/>
      <c r="G64" s="5"/>
    </row>
    <row r="65" spans="1:7" ht="30" customHeight="1" x14ac:dyDescent="0.3">
      <c r="A65" s="211"/>
      <c r="B65" s="191"/>
      <c r="C65" s="10" t="s">
        <v>16</v>
      </c>
      <c r="D65" s="208"/>
      <c r="E65" s="47">
        <v>480</v>
      </c>
      <c r="F65" s="5"/>
      <c r="G65" s="5"/>
    </row>
    <row r="66" spans="1:7" ht="30" customHeight="1" x14ac:dyDescent="0.3">
      <c r="A66" s="212"/>
      <c r="B66" s="192"/>
      <c r="C66" s="10" t="s">
        <v>22</v>
      </c>
      <c r="D66" s="209"/>
      <c r="E66" s="47">
        <v>20</v>
      </c>
      <c r="F66" s="5"/>
      <c r="G66" s="5"/>
    </row>
    <row r="67" spans="1:7" ht="30" customHeight="1" x14ac:dyDescent="0.3">
      <c r="A67" s="180" t="s">
        <v>75</v>
      </c>
      <c r="B67" s="181" t="s">
        <v>76</v>
      </c>
      <c r="C67" s="181" t="s">
        <v>15</v>
      </c>
      <c r="D67" s="182" t="s">
        <v>66</v>
      </c>
      <c r="E67" s="183">
        <v>16000</v>
      </c>
      <c r="F67" s="5"/>
      <c r="G67" s="5"/>
    </row>
    <row r="68" spans="1:7" ht="30" customHeight="1" x14ac:dyDescent="0.3">
      <c r="A68" s="104" t="s">
        <v>77</v>
      </c>
      <c r="B68" s="52" t="s">
        <v>78</v>
      </c>
      <c r="C68" s="52" t="s">
        <v>15</v>
      </c>
      <c r="D68" s="57" t="s">
        <v>74</v>
      </c>
      <c r="E68" s="47">
        <v>-10000</v>
      </c>
      <c r="F68" s="5"/>
      <c r="G68" s="5"/>
    </row>
    <row r="69" spans="1:7" ht="30" customHeight="1" x14ac:dyDescent="0.3">
      <c r="A69" s="104" t="s">
        <v>77</v>
      </c>
      <c r="B69" s="52" t="s">
        <v>78</v>
      </c>
      <c r="C69" s="52" t="s">
        <v>15</v>
      </c>
      <c r="D69" s="57" t="s">
        <v>73</v>
      </c>
      <c r="E69" s="47">
        <v>-9000</v>
      </c>
      <c r="F69" s="5"/>
      <c r="G69" s="5"/>
    </row>
    <row r="70" spans="1:7" ht="39" customHeight="1" x14ac:dyDescent="0.3">
      <c r="A70" s="197" t="s">
        <v>77</v>
      </c>
      <c r="B70" s="199" t="s">
        <v>117</v>
      </c>
      <c r="C70" s="52" t="s">
        <v>15</v>
      </c>
      <c r="D70" s="57" t="s">
        <v>79</v>
      </c>
      <c r="E70" s="47">
        <v>33000</v>
      </c>
      <c r="F70" s="5"/>
      <c r="G70" s="5"/>
    </row>
    <row r="71" spans="1:7" ht="30" customHeight="1" x14ac:dyDescent="0.3">
      <c r="A71" s="198"/>
      <c r="B71" s="200"/>
      <c r="C71" s="52" t="s">
        <v>16</v>
      </c>
      <c r="D71" s="57" t="s">
        <v>119</v>
      </c>
      <c r="E71" s="47">
        <v>9120</v>
      </c>
      <c r="F71" s="177"/>
      <c r="G71" s="5"/>
    </row>
    <row r="72" spans="1:7" ht="30" hidden="1" customHeight="1" thickBot="1" x14ac:dyDescent="0.35">
      <c r="A72" s="106" t="s">
        <v>18</v>
      </c>
      <c r="B72" s="70"/>
      <c r="C72" s="52"/>
      <c r="D72" s="57"/>
      <c r="E72" s="47"/>
      <c r="F72" s="5"/>
      <c r="G72" s="5"/>
    </row>
    <row r="73" spans="1:7" ht="24.75" hidden="1" customHeight="1" x14ac:dyDescent="0.3">
      <c r="A73" s="107"/>
      <c r="B73" s="69"/>
      <c r="C73" s="62"/>
      <c r="D73" s="56"/>
      <c r="E73" s="58"/>
      <c r="F73" s="5"/>
      <c r="G73" s="5"/>
    </row>
    <row r="74" spans="1:7" ht="38.25" hidden="1" customHeight="1" x14ac:dyDescent="0.3">
      <c r="A74" s="105"/>
      <c r="B74" s="55"/>
      <c r="C74" s="52"/>
      <c r="D74" s="63"/>
      <c r="E74" s="58"/>
      <c r="F74" s="5"/>
      <c r="G74" s="5"/>
    </row>
    <row r="75" spans="1:7" ht="25.5" hidden="1" customHeight="1" x14ac:dyDescent="0.3">
      <c r="A75" s="214"/>
      <c r="B75" s="213"/>
      <c r="C75" s="52"/>
      <c r="D75" s="207"/>
      <c r="E75" s="58"/>
      <c r="F75" s="5"/>
      <c r="G75" s="5"/>
    </row>
    <row r="76" spans="1:7" ht="24.75" hidden="1" customHeight="1" x14ac:dyDescent="0.3">
      <c r="A76" s="197"/>
      <c r="B76" s="199"/>
      <c r="C76" s="52"/>
      <c r="D76" s="208"/>
      <c r="E76" s="58"/>
      <c r="F76" s="5"/>
      <c r="G76" s="5"/>
    </row>
    <row r="77" spans="1:7" ht="22.5" hidden="1" customHeight="1" x14ac:dyDescent="0.3">
      <c r="A77" s="198"/>
      <c r="B77" s="200"/>
      <c r="C77" s="52"/>
      <c r="D77" s="209"/>
      <c r="E77" s="58"/>
      <c r="F77" s="5"/>
      <c r="G77" s="5"/>
    </row>
    <row r="78" spans="1:7" ht="22.5" hidden="1" customHeight="1" x14ac:dyDescent="0.3">
      <c r="A78" s="214"/>
      <c r="B78" s="213"/>
      <c r="C78" s="213"/>
      <c r="D78" s="53"/>
      <c r="E78" s="47"/>
      <c r="F78" s="5"/>
      <c r="G78" s="5"/>
    </row>
    <row r="79" spans="1:7" ht="27" hidden="1" customHeight="1" x14ac:dyDescent="0.3">
      <c r="A79" s="198"/>
      <c r="B79" s="200"/>
      <c r="C79" s="200"/>
      <c r="D79" s="57"/>
      <c r="E79" s="59"/>
      <c r="F79" s="5"/>
      <c r="G79" s="5"/>
    </row>
    <row r="80" spans="1:7" ht="23.25" hidden="1" customHeight="1" x14ac:dyDescent="0.3">
      <c r="A80" s="104"/>
      <c r="B80" s="52"/>
      <c r="C80" s="52"/>
      <c r="D80" s="57"/>
      <c r="E80" s="47"/>
      <c r="F80" s="5"/>
      <c r="G80" s="5"/>
    </row>
    <row r="81" spans="1:7" ht="26.25" hidden="1" customHeight="1" x14ac:dyDescent="0.3">
      <c r="A81" s="214"/>
      <c r="B81" s="213"/>
      <c r="C81" s="60"/>
      <c r="D81" s="207"/>
      <c r="E81" s="47"/>
      <c r="F81" s="5"/>
      <c r="G81" s="5"/>
    </row>
    <row r="82" spans="1:7" ht="26.25" hidden="1" customHeight="1" x14ac:dyDescent="0.3">
      <c r="A82" s="197"/>
      <c r="B82" s="199"/>
      <c r="C82" s="61"/>
      <c r="D82" s="208"/>
      <c r="E82" s="59"/>
      <c r="F82" s="5"/>
      <c r="G82" s="5"/>
    </row>
    <row r="83" spans="1:7" ht="26.25" hidden="1" customHeight="1" x14ac:dyDescent="0.3">
      <c r="A83" s="197"/>
      <c r="B83" s="199"/>
      <c r="C83" s="61"/>
      <c r="D83" s="208"/>
      <c r="E83" s="59"/>
      <c r="F83" s="5"/>
      <c r="G83" s="5"/>
    </row>
    <row r="84" spans="1:7" ht="26.25" hidden="1" customHeight="1" x14ac:dyDescent="0.3">
      <c r="A84" s="197"/>
      <c r="B84" s="199"/>
      <c r="C84" s="61"/>
      <c r="D84" s="208"/>
      <c r="E84" s="59"/>
      <c r="F84" s="5"/>
      <c r="G84" s="5"/>
    </row>
    <row r="85" spans="1:7" ht="26.25" hidden="1" customHeight="1" x14ac:dyDescent="0.3">
      <c r="A85" s="198"/>
      <c r="B85" s="200"/>
      <c r="C85" s="61"/>
      <c r="D85" s="209"/>
      <c r="E85" s="59"/>
      <c r="F85" s="5"/>
      <c r="G85" s="5"/>
    </row>
    <row r="86" spans="1:7" ht="27" hidden="1" customHeight="1" x14ac:dyDescent="0.3">
      <c r="A86" s="214"/>
      <c r="B86" s="213"/>
      <c r="C86" s="213"/>
      <c r="D86" s="57"/>
      <c r="E86" s="59"/>
      <c r="F86" s="5"/>
      <c r="G86" s="5"/>
    </row>
    <row r="87" spans="1:7" ht="27" hidden="1" customHeight="1" x14ac:dyDescent="0.3">
      <c r="A87" s="198"/>
      <c r="B87" s="200"/>
      <c r="C87" s="200"/>
      <c r="D87" s="57"/>
      <c r="E87" s="59"/>
      <c r="F87" s="5"/>
      <c r="G87" s="5"/>
    </row>
    <row r="88" spans="1:7" ht="27" hidden="1" customHeight="1" x14ac:dyDescent="0.3">
      <c r="A88" s="104"/>
      <c r="B88" s="52"/>
      <c r="C88" s="54"/>
      <c r="D88" s="57"/>
      <c r="E88" s="59"/>
      <c r="F88" s="5"/>
      <c r="G88" s="5"/>
    </row>
    <row r="89" spans="1:7" ht="40.5" hidden="1" customHeight="1" x14ac:dyDescent="0.3">
      <c r="A89" s="104"/>
      <c r="B89" s="52"/>
      <c r="C89" s="54"/>
      <c r="D89" s="57"/>
      <c r="E89" s="59"/>
      <c r="F89" s="5"/>
      <c r="G89" s="5"/>
    </row>
    <row r="90" spans="1:7" ht="27" hidden="1" customHeight="1" x14ac:dyDescent="0.3">
      <c r="A90" s="104"/>
      <c r="B90" s="52"/>
      <c r="C90" s="54"/>
      <c r="D90" s="57"/>
      <c r="E90" s="59"/>
      <c r="F90" s="5"/>
      <c r="G90" s="5"/>
    </row>
    <row r="91" spans="1:7" ht="27" hidden="1" customHeight="1" x14ac:dyDescent="0.3">
      <c r="A91" s="104"/>
      <c r="B91" s="52"/>
      <c r="C91" s="54"/>
      <c r="D91" s="57"/>
      <c r="E91" s="59"/>
      <c r="F91" s="5"/>
      <c r="G91" s="5"/>
    </row>
    <row r="92" spans="1:7" ht="27" hidden="1" customHeight="1" x14ac:dyDescent="0.3">
      <c r="A92" s="104"/>
      <c r="B92" s="52"/>
      <c r="C92" s="54"/>
      <c r="D92" s="57"/>
      <c r="E92" s="59"/>
      <c r="F92" s="5"/>
      <c r="G92" s="5"/>
    </row>
    <row r="93" spans="1:7" ht="43.5" hidden="1" customHeight="1" x14ac:dyDescent="0.3">
      <c r="A93" s="214"/>
      <c r="B93" s="213"/>
      <c r="C93" s="213"/>
      <c r="D93" s="56"/>
      <c r="E93" s="59"/>
      <c r="F93" s="5"/>
      <c r="G93" s="5"/>
    </row>
    <row r="94" spans="1:7" ht="39.75" hidden="1" customHeight="1" x14ac:dyDescent="0.3">
      <c r="A94" s="197"/>
      <c r="B94" s="199"/>
      <c r="C94" s="199"/>
      <c r="D94" s="64"/>
      <c r="E94" s="59"/>
      <c r="F94" s="5"/>
      <c r="G94" s="5"/>
    </row>
    <row r="95" spans="1:7" ht="27" hidden="1" customHeight="1" x14ac:dyDescent="0.3">
      <c r="A95" s="214"/>
      <c r="B95" s="213"/>
      <c r="C95" s="52"/>
      <c r="D95" s="207"/>
      <c r="E95" s="47"/>
      <c r="F95" s="5"/>
      <c r="G95" s="5"/>
    </row>
    <row r="96" spans="1:7" ht="26.25" hidden="1" customHeight="1" x14ac:dyDescent="0.3">
      <c r="A96" s="198"/>
      <c r="B96" s="200"/>
      <c r="C96" s="62"/>
      <c r="D96" s="209"/>
      <c r="E96" s="47"/>
      <c r="F96" s="5"/>
      <c r="G96" s="5"/>
    </row>
    <row r="97" spans="1:7" ht="79.5" customHeight="1" x14ac:dyDescent="0.3">
      <c r="A97" s="105" t="s">
        <v>94</v>
      </c>
      <c r="B97" s="55" t="s">
        <v>95</v>
      </c>
      <c r="C97" s="172" t="s">
        <v>116</v>
      </c>
      <c r="D97" s="63" t="s">
        <v>93</v>
      </c>
      <c r="E97" s="108">
        <v>-1276679.96</v>
      </c>
      <c r="F97" s="5"/>
      <c r="G97" s="5"/>
    </row>
    <row r="98" spans="1:7" ht="30" customHeight="1" x14ac:dyDescent="0.3">
      <c r="A98" s="52" t="s">
        <v>75</v>
      </c>
      <c r="B98" s="52" t="s">
        <v>121</v>
      </c>
      <c r="C98" s="60" t="s">
        <v>15</v>
      </c>
      <c r="D98" s="53" t="s">
        <v>124</v>
      </c>
      <c r="E98" s="178">
        <v>560000</v>
      </c>
      <c r="F98" s="5"/>
      <c r="G98" s="5"/>
    </row>
    <row r="99" spans="1:7" ht="30" customHeight="1" x14ac:dyDescent="0.3">
      <c r="A99" s="52" t="s">
        <v>77</v>
      </c>
      <c r="B99" s="52" t="s">
        <v>78</v>
      </c>
      <c r="C99" s="60" t="s">
        <v>15</v>
      </c>
      <c r="D99" s="53" t="s">
        <v>123</v>
      </c>
      <c r="E99" s="178">
        <v>526000</v>
      </c>
      <c r="F99" s="5"/>
      <c r="G99" s="5"/>
    </row>
    <row r="100" spans="1:7" ht="30" customHeight="1" x14ac:dyDescent="0.3">
      <c r="A100" s="52" t="s">
        <v>13</v>
      </c>
      <c r="B100" s="52" t="s">
        <v>14</v>
      </c>
      <c r="C100" s="60" t="s">
        <v>15</v>
      </c>
      <c r="D100" s="53" t="s">
        <v>125</v>
      </c>
      <c r="E100" s="178">
        <v>50000</v>
      </c>
      <c r="F100" s="5"/>
      <c r="G100" s="5"/>
    </row>
    <row r="101" spans="1:7" ht="30" customHeight="1" thickBot="1" x14ac:dyDescent="0.35">
      <c r="A101" s="184" t="s">
        <v>19</v>
      </c>
      <c r="B101" s="185" t="s">
        <v>20</v>
      </c>
      <c r="C101" s="186" t="s">
        <v>21</v>
      </c>
      <c r="D101" s="187" t="s">
        <v>127</v>
      </c>
      <c r="E101" s="188">
        <v>30000</v>
      </c>
      <c r="F101" s="5"/>
      <c r="G101" s="5"/>
    </row>
    <row r="102" spans="1:7" ht="30" customHeight="1" thickBot="1" x14ac:dyDescent="0.35">
      <c r="A102" s="232" t="s">
        <v>7</v>
      </c>
      <c r="B102" s="233"/>
      <c r="C102" s="233"/>
      <c r="D102" s="233"/>
      <c r="E102" s="17">
        <f>E103+E104+E105</f>
        <v>785842.91</v>
      </c>
      <c r="F102" s="5"/>
      <c r="G102" s="6"/>
    </row>
    <row r="103" spans="1:7" ht="30" customHeight="1" x14ac:dyDescent="0.3">
      <c r="A103" s="225" t="s">
        <v>25</v>
      </c>
      <c r="B103" s="226"/>
      <c r="C103" s="226"/>
      <c r="D103" s="226"/>
      <c r="E103" s="189">
        <f>83842.91+688000+14000</f>
        <v>785842.91</v>
      </c>
      <c r="F103" s="5"/>
      <c r="G103" s="5"/>
    </row>
    <row r="104" spans="1:7" ht="30" customHeight="1" x14ac:dyDescent="0.3">
      <c r="A104" s="217"/>
      <c r="B104" s="218"/>
      <c r="C104" s="218"/>
      <c r="D104" s="218"/>
      <c r="E104" s="39"/>
      <c r="F104" s="5"/>
      <c r="G104" s="5"/>
    </row>
    <row r="105" spans="1:7" ht="30" customHeight="1" thickBot="1" x14ac:dyDescent="0.35">
      <c r="A105" s="230"/>
      <c r="B105" s="231"/>
      <c r="C105" s="231"/>
      <c r="D105" s="231"/>
      <c r="E105" s="65"/>
      <c r="F105" s="5"/>
      <c r="G105" s="5"/>
    </row>
    <row r="106" spans="1:7" ht="30" customHeight="1" thickBot="1" x14ac:dyDescent="0.35">
      <c r="A106" s="219" t="s">
        <v>8</v>
      </c>
      <c r="B106" s="220"/>
      <c r="C106" s="220"/>
      <c r="D106" s="221"/>
      <c r="E106" s="49">
        <f>E108+E107</f>
        <v>0</v>
      </c>
      <c r="F106" s="5"/>
      <c r="G106" s="5"/>
    </row>
    <row r="107" spans="1:7" ht="30" customHeight="1" x14ac:dyDescent="0.3">
      <c r="A107" s="222" t="s">
        <v>26</v>
      </c>
      <c r="B107" s="223"/>
      <c r="C107" s="223"/>
      <c r="D107" s="224"/>
      <c r="E107" s="72"/>
      <c r="F107" s="5"/>
      <c r="G107" s="5"/>
    </row>
    <row r="108" spans="1:7" ht="30" customHeight="1" thickBot="1" x14ac:dyDescent="0.35">
      <c r="A108" s="227"/>
      <c r="B108" s="228"/>
      <c r="C108" s="228"/>
      <c r="D108" s="229"/>
      <c r="E108" s="71"/>
      <c r="F108" s="5"/>
      <c r="G108" s="5"/>
    </row>
    <row r="109" spans="1:7" ht="30" customHeight="1" thickBot="1" x14ac:dyDescent="0.35">
      <c r="A109" s="219" t="s">
        <v>11</v>
      </c>
      <c r="B109" s="220"/>
      <c r="C109" s="220"/>
      <c r="D109" s="221"/>
      <c r="E109" s="49" t="s">
        <v>12</v>
      </c>
      <c r="F109" s="5"/>
      <c r="G109" s="6"/>
    </row>
    <row r="110" spans="1:7" ht="30" customHeight="1" thickBot="1" x14ac:dyDescent="0.35">
      <c r="A110" s="215" t="s">
        <v>80</v>
      </c>
      <c r="B110" s="216"/>
      <c r="C110" s="216"/>
      <c r="D110" s="216"/>
      <c r="E110" s="50">
        <v>0</v>
      </c>
      <c r="F110" s="5"/>
      <c r="G110" s="6"/>
    </row>
    <row r="111" spans="1:7" ht="18.75" x14ac:dyDescent="0.3">
      <c r="A111" s="109"/>
      <c r="B111" s="5"/>
      <c r="C111" s="5"/>
      <c r="D111" s="5" t="s">
        <v>5</v>
      </c>
      <c r="E111" s="110">
        <f>E2</f>
        <v>77207.470000000088</v>
      </c>
      <c r="F111" s="5"/>
      <c r="G111" s="5"/>
    </row>
    <row r="112" spans="1:7" ht="18.75" x14ac:dyDescent="0.3">
      <c r="A112" s="109"/>
      <c r="B112" s="5"/>
      <c r="C112" s="5"/>
      <c r="D112" s="5" t="s">
        <v>7</v>
      </c>
      <c r="E112" s="110">
        <f>E102</f>
        <v>785842.91</v>
      </c>
      <c r="F112" s="5"/>
      <c r="G112" s="5"/>
    </row>
    <row r="113" spans="1:7" ht="18.75" x14ac:dyDescent="0.3">
      <c r="A113" s="109"/>
      <c r="B113" s="5"/>
      <c r="C113" s="5"/>
      <c r="D113" s="5" t="s">
        <v>9</v>
      </c>
      <c r="E113" s="110">
        <f>E32</f>
        <v>863050.38</v>
      </c>
      <c r="F113" s="5"/>
      <c r="G113" s="5"/>
    </row>
    <row r="114" spans="1:7" ht="18.75" x14ac:dyDescent="0.3">
      <c r="A114" s="109"/>
      <c r="B114" s="5"/>
      <c r="C114" s="5"/>
      <c r="D114" s="5" t="s">
        <v>8</v>
      </c>
      <c r="E114" s="110">
        <f>E106</f>
        <v>0</v>
      </c>
      <c r="F114" s="5"/>
      <c r="G114" s="5"/>
    </row>
    <row r="115" spans="1:7" ht="18.75" x14ac:dyDescent="0.3">
      <c r="A115" s="109"/>
      <c r="B115" s="5"/>
      <c r="C115" s="5"/>
      <c r="D115" s="111" t="s">
        <v>10</v>
      </c>
      <c r="E115" s="112">
        <f>E111+E112-E114-E113</f>
        <v>0</v>
      </c>
      <c r="F115" s="5"/>
      <c r="G115" s="5"/>
    </row>
    <row r="116" spans="1:7" ht="18.75" x14ac:dyDescent="0.3">
      <c r="A116" s="109"/>
      <c r="B116" s="5"/>
      <c r="C116" s="5"/>
      <c r="D116" s="111"/>
      <c r="E116" s="112"/>
      <c r="F116" s="5"/>
      <c r="G116" s="5"/>
    </row>
    <row r="117" spans="1:7" ht="7.9" customHeight="1" x14ac:dyDescent="0.3">
      <c r="A117" s="109"/>
      <c r="B117" s="5"/>
      <c r="C117" s="5"/>
      <c r="D117" s="111"/>
      <c r="E117" s="112"/>
      <c r="F117" s="5"/>
      <c r="G117" s="5"/>
    </row>
    <row r="118" spans="1:7" ht="18.75" hidden="1" x14ac:dyDescent="0.3">
      <c r="A118" s="109"/>
      <c r="B118" s="5"/>
      <c r="C118" s="5"/>
      <c r="D118" s="111"/>
      <c r="E118" s="112"/>
      <c r="F118" s="5"/>
      <c r="G118" s="5"/>
    </row>
    <row r="119" spans="1:7" s="5" customFormat="1" ht="18.75" hidden="1" x14ac:dyDescent="0.3">
      <c r="A119" s="109"/>
      <c r="D119" s="111"/>
      <c r="E119" s="112"/>
      <c r="F119" s="175"/>
    </row>
    <row r="120" spans="1:7" s="5" customFormat="1" ht="19.5" hidden="1" thickBot="1" x14ac:dyDescent="0.35">
      <c r="A120" s="113"/>
      <c r="B120" s="114"/>
      <c r="C120" s="114"/>
      <c r="D120" s="114"/>
      <c r="E120" s="115"/>
    </row>
    <row r="121" spans="1:7" s="5" customFormat="1" ht="31.5" x14ac:dyDescent="0.5">
      <c r="A121" s="2"/>
      <c r="B121" s="2"/>
      <c r="C121" s="2"/>
      <c r="D121" s="2"/>
      <c r="E121" s="2"/>
    </row>
    <row r="122" spans="1:7" s="5" customFormat="1" ht="18.75" x14ac:dyDescent="0.3">
      <c r="A122"/>
      <c r="B122"/>
      <c r="C122"/>
      <c r="D122"/>
      <c r="E122"/>
    </row>
    <row r="123" spans="1:7" s="5" customFormat="1" ht="18.75" x14ac:dyDescent="0.3">
      <c r="A123"/>
      <c r="B123"/>
      <c r="C123"/>
      <c r="D123"/>
      <c r="E123"/>
    </row>
    <row r="124" spans="1:7" s="5" customFormat="1" ht="18.75" x14ac:dyDescent="0.3">
      <c r="A124"/>
      <c r="B124"/>
      <c r="C124"/>
      <c r="D124"/>
      <c r="E124"/>
    </row>
    <row r="125" spans="1:7" s="5" customFormat="1" ht="18.75" x14ac:dyDescent="0.3">
      <c r="A125"/>
      <c r="B125"/>
      <c r="C125"/>
      <c r="D125"/>
      <c r="E125"/>
    </row>
    <row r="126" spans="1:7" ht="31.5" x14ac:dyDescent="0.5">
      <c r="F126" s="2"/>
      <c r="G126" s="2"/>
    </row>
  </sheetData>
  <mergeCells count="60">
    <mergeCell ref="A56:A60"/>
    <mergeCell ref="A61:A63"/>
    <mergeCell ref="B61:B63"/>
    <mergeCell ref="D61:D63"/>
    <mergeCell ref="A2:D2"/>
    <mergeCell ref="A32:D32"/>
    <mergeCell ref="B45:B46"/>
    <mergeCell ref="A45:A46"/>
    <mergeCell ref="A48:A49"/>
    <mergeCell ref="B48:B49"/>
    <mergeCell ref="A4:A7"/>
    <mergeCell ref="B4:B7"/>
    <mergeCell ref="D4:D5"/>
    <mergeCell ref="D6:D7"/>
    <mergeCell ref="D35:D39"/>
    <mergeCell ref="A14:A15"/>
    <mergeCell ref="A110:D110"/>
    <mergeCell ref="A104:D104"/>
    <mergeCell ref="A106:D106"/>
    <mergeCell ref="A95:A96"/>
    <mergeCell ref="B95:B96"/>
    <mergeCell ref="A107:D107"/>
    <mergeCell ref="A103:D103"/>
    <mergeCell ref="A108:D108"/>
    <mergeCell ref="A109:D109"/>
    <mergeCell ref="A105:D105"/>
    <mergeCell ref="A102:D102"/>
    <mergeCell ref="D95:D96"/>
    <mergeCell ref="D56:D60"/>
    <mergeCell ref="B86:B87"/>
    <mergeCell ref="C86:C87"/>
    <mergeCell ref="A86:A87"/>
    <mergeCell ref="A93:A94"/>
    <mergeCell ref="B93:B94"/>
    <mergeCell ref="C93:C94"/>
    <mergeCell ref="A75:A77"/>
    <mergeCell ref="B75:B77"/>
    <mergeCell ref="D75:D77"/>
    <mergeCell ref="B81:B85"/>
    <mergeCell ref="D81:D85"/>
    <mergeCell ref="A78:A79"/>
    <mergeCell ref="B78:B79"/>
    <mergeCell ref="C78:C79"/>
    <mergeCell ref="A81:A85"/>
    <mergeCell ref="B56:B60"/>
    <mergeCell ref="B14:B15"/>
    <mergeCell ref="F14:I15"/>
    <mergeCell ref="A70:A71"/>
    <mergeCell ref="B70:B71"/>
    <mergeCell ref="D18:D19"/>
    <mergeCell ref="A18:A19"/>
    <mergeCell ref="B18:B19"/>
    <mergeCell ref="D40:D44"/>
    <mergeCell ref="B35:B44"/>
    <mergeCell ref="A35:A44"/>
    <mergeCell ref="D47:D49"/>
    <mergeCell ref="D45:D46"/>
    <mergeCell ref="A64:A66"/>
    <mergeCell ref="B64:B66"/>
    <mergeCell ref="D64:D66"/>
  </mergeCells>
  <pageMargins left="0.70866141732283472" right="0.70866141732283472" top="0.74803149606299213" bottom="0.74803149606299213" header="0.31496062992125984" footer="0.31496062992125984"/>
  <pageSetup paperSize="9" scale="46" fitToHeight="3" orientation="landscape" r:id="rId1"/>
  <rowBreaks count="3" manualBreakCount="3">
    <brk id="31" max="4" man="1"/>
    <brk id="55" max="4" man="1"/>
    <brk id="11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view="pageBreakPreview" topLeftCell="A30" zoomScale="90" zoomScaleSheetLayoutView="90" workbookViewId="0">
      <selection activeCell="J22" sqref="J22"/>
    </sheetView>
  </sheetViews>
  <sheetFormatPr defaultRowHeight="15" x14ac:dyDescent="0.25"/>
  <cols>
    <col min="1" max="1" width="12.140625" customWidth="1"/>
    <col min="2" max="2" width="8.5703125" customWidth="1"/>
    <col min="3" max="3" width="12.42578125" customWidth="1"/>
    <col min="4" max="4" width="46.85546875" customWidth="1"/>
    <col min="5" max="5" width="21.140625" customWidth="1"/>
    <col min="6" max="6" width="17.42578125" customWidth="1"/>
    <col min="7" max="7" width="19.28515625" customWidth="1"/>
    <col min="8" max="8" width="16.85546875" customWidth="1"/>
    <col min="9" max="9" width="15.5703125" customWidth="1"/>
    <col min="10" max="10" width="26.5703125" customWidth="1"/>
  </cols>
  <sheetData>
    <row r="1" spans="1:10" ht="30" customHeight="1" thickBot="1" x14ac:dyDescent="0.55000000000000004">
      <c r="A1" s="323"/>
      <c r="B1" s="324"/>
      <c r="C1" s="324"/>
      <c r="D1" s="324"/>
      <c r="E1" s="324"/>
      <c r="F1" s="324"/>
      <c r="G1" s="324"/>
      <c r="H1" s="324"/>
      <c r="I1" s="325"/>
      <c r="J1" s="2"/>
    </row>
    <row r="2" spans="1:10" ht="27" customHeight="1" thickBot="1" x14ac:dyDescent="0.55000000000000004">
      <c r="A2" s="328"/>
      <c r="B2" s="329"/>
      <c r="C2" s="330"/>
      <c r="D2" s="19"/>
      <c r="E2" s="326" t="s">
        <v>28</v>
      </c>
      <c r="F2" s="334" t="s">
        <v>27</v>
      </c>
      <c r="G2" s="334"/>
      <c r="H2" s="334"/>
      <c r="I2" s="335"/>
      <c r="J2" s="2"/>
    </row>
    <row r="3" spans="1:10" ht="30" customHeight="1" thickBot="1" x14ac:dyDescent="0.55000000000000004">
      <c r="A3" s="331"/>
      <c r="B3" s="332"/>
      <c r="C3" s="333"/>
      <c r="D3" s="20"/>
      <c r="E3" s="327"/>
      <c r="F3" s="21">
        <v>2025</v>
      </c>
      <c r="G3" s="22">
        <v>2026</v>
      </c>
      <c r="H3" s="22">
        <v>2027</v>
      </c>
      <c r="I3" s="23">
        <v>2028</v>
      </c>
      <c r="J3" s="2"/>
    </row>
    <row r="4" spans="1:10" ht="26.1" customHeight="1" x14ac:dyDescent="0.5">
      <c r="A4" s="241" t="s">
        <v>99</v>
      </c>
      <c r="B4" s="242"/>
      <c r="C4" s="243"/>
      <c r="D4" s="338" t="s">
        <v>97</v>
      </c>
      <c r="E4" s="320">
        <v>10000</v>
      </c>
      <c r="F4" s="286">
        <v>0</v>
      </c>
      <c r="G4" s="286">
        <v>10000</v>
      </c>
      <c r="H4" s="286">
        <v>0</v>
      </c>
      <c r="I4" s="341">
        <v>0</v>
      </c>
      <c r="J4" s="2"/>
    </row>
    <row r="5" spans="1:10" ht="26.1" customHeight="1" x14ac:dyDescent="0.5">
      <c r="A5" s="296"/>
      <c r="B5" s="297"/>
      <c r="C5" s="298"/>
      <c r="D5" s="339"/>
      <c r="E5" s="321"/>
      <c r="F5" s="287"/>
      <c r="G5" s="287"/>
      <c r="H5" s="287"/>
      <c r="I5" s="342"/>
      <c r="J5" s="2"/>
    </row>
    <row r="6" spans="1:10" ht="26.1" customHeight="1" thickBot="1" x14ac:dyDescent="0.55000000000000004">
      <c r="A6" s="244"/>
      <c r="B6" s="245"/>
      <c r="C6" s="246"/>
      <c r="D6" s="340"/>
      <c r="E6" s="322"/>
      <c r="F6" s="288"/>
      <c r="G6" s="288"/>
      <c r="H6" s="288"/>
      <c r="I6" s="343"/>
      <c r="J6" s="74"/>
    </row>
    <row r="7" spans="1:10" ht="26.1" hidden="1" customHeight="1" thickBot="1" x14ac:dyDescent="0.55000000000000004">
      <c r="A7" s="336"/>
      <c r="B7" s="337"/>
      <c r="C7" s="337"/>
      <c r="D7" s="24"/>
      <c r="E7" s="25"/>
      <c r="F7" s="26"/>
      <c r="G7" s="26"/>
      <c r="H7" s="27"/>
      <c r="I7" s="28"/>
      <c r="J7" s="3"/>
    </row>
    <row r="8" spans="1:10" ht="26.1" hidden="1" customHeight="1" x14ac:dyDescent="0.5">
      <c r="A8" s="350"/>
      <c r="B8" s="351"/>
      <c r="C8" s="352"/>
      <c r="D8" s="368"/>
      <c r="E8" s="308"/>
      <c r="F8" s="311"/>
      <c r="G8" s="311"/>
      <c r="H8" s="305"/>
      <c r="I8" s="302"/>
      <c r="J8" s="18"/>
    </row>
    <row r="9" spans="1:10" ht="26.1" hidden="1" customHeight="1" x14ac:dyDescent="0.5">
      <c r="A9" s="353"/>
      <c r="B9" s="354"/>
      <c r="C9" s="355"/>
      <c r="D9" s="369"/>
      <c r="E9" s="309"/>
      <c r="F9" s="312"/>
      <c r="G9" s="312"/>
      <c r="H9" s="306"/>
      <c r="I9" s="303"/>
      <c r="J9" s="18"/>
    </row>
    <row r="10" spans="1:10" ht="26.1" hidden="1" customHeight="1" thickBot="1" x14ac:dyDescent="0.55000000000000004">
      <c r="A10" s="356"/>
      <c r="B10" s="357"/>
      <c r="C10" s="358"/>
      <c r="D10" s="370"/>
      <c r="E10" s="310"/>
      <c r="F10" s="313"/>
      <c r="G10" s="313"/>
      <c r="H10" s="307"/>
      <c r="I10" s="304"/>
      <c r="J10" s="2"/>
    </row>
    <row r="11" spans="1:10" ht="26.1" hidden="1" customHeight="1" x14ac:dyDescent="0.5">
      <c r="A11" s="362"/>
      <c r="B11" s="363"/>
      <c r="C11" s="363"/>
      <c r="D11" s="359"/>
      <c r="E11" s="29"/>
      <c r="F11" s="30"/>
      <c r="G11" s="30"/>
      <c r="H11" s="31"/>
      <c r="I11" s="32"/>
      <c r="J11" s="2"/>
    </row>
    <row r="12" spans="1:10" ht="26.1" hidden="1" customHeight="1" x14ac:dyDescent="0.5">
      <c r="A12" s="364"/>
      <c r="B12" s="365"/>
      <c r="C12" s="365"/>
      <c r="D12" s="360"/>
      <c r="E12" s="33"/>
      <c r="F12" s="34"/>
      <c r="G12" s="34"/>
      <c r="H12" s="35"/>
      <c r="I12" s="36"/>
      <c r="J12" s="2"/>
    </row>
    <row r="13" spans="1:10" ht="26.1" hidden="1" customHeight="1" thickBot="1" x14ac:dyDescent="0.55000000000000004">
      <c r="A13" s="366"/>
      <c r="B13" s="367"/>
      <c r="C13" s="367"/>
      <c r="D13" s="361"/>
      <c r="E13" s="85"/>
      <c r="F13" s="86"/>
      <c r="G13" s="86"/>
      <c r="H13" s="86"/>
      <c r="I13" s="87"/>
      <c r="J13" s="2"/>
    </row>
    <row r="14" spans="1:10" ht="26.1" customHeight="1" x14ac:dyDescent="0.5">
      <c r="A14" s="247" t="s">
        <v>99</v>
      </c>
      <c r="B14" s="248"/>
      <c r="C14" s="249"/>
      <c r="D14" s="347" t="s">
        <v>98</v>
      </c>
      <c r="E14" s="283">
        <v>9000</v>
      </c>
      <c r="F14" s="280">
        <v>0</v>
      </c>
      <c r="G14" s="280">
        <v>9000</v>
      </c>
      <c r="H14" s="280">
        <v>0</v>
      </c>
      <c r="I14" s="277">
        <v>0</v>
      </c>
      <c r="J14" s="66"/>
    </row>
    <row r="15" spans="1:10" ht="26.1" customHeight="1" x14ac:dyDescent="0.5">
      <c r="A15" s="344"/>
      <c r="B15" s="345"/>
      <c r="C15" s="346"/>
      <c r="D15" s="348"/>
      <c r="E15" s="284"/>
      <c r="F15" s="281"/>
      <c r="G15" s="281"/>
      <c r="H15" s="281"/>
      <c r="I15" s="278"/>
      <c r="J15" s="66"/>
    </row>
    <row r="16" spans="1:10" ht="26.1" customHeight="1" thickBot="1" x14ac:dyDescent="0.3">
      <c r="A16" s="250"/>
      <c r="B16" s="251"/>
      <c r="C16" s="252"/>
      <c r="D16" s="349"/>
      <c r="E16" s="285"/>
      <c r="F16" s="282"/>
      <c r="G16" s="282"/>
      <c r="H16" s="282"/>
      <c r="I16" s="279"/>
      <c r="J16" s="67"/>
    </row>
    <row r="17" spans="1:20" ht="26.1" customHeight="1" x14ac:dyDescent="0.25">
      <c r="A17" s="241" t="s">
        <v>99</v>
      </c>
      <c r="B17" s="242"/>
      <c r="C17" s="243"/>
      <c r="D17" s="299" t="s">
        <v>96</v>
      </c>
      <c r="E17" s="320">
        <v>12000</v>
      </c>
      <c r="F17" s="286">
        <v>0</v>
      </c>
      <c r="G17" s="286">
        <v>12000</v>
      </c>
      <c r="H17" s="289">
        <v>0</v>
      </c>
      <c r="I17" s="317">
        <v>0</v>
      </c>
      <c r="J17" s="68"/>
    </row>
    <row r="18" spans="1:20" ht="26.1" customHeight="1" x14ac:dyDescent="0.25">
      <c r="A18" s="296"/>
      <c r="B18" s="297"/>
      <c r="C18" s="298"/>
      <c r="D18" s="300"/>
      <c r="E18" s="321"/>
      <c r="F18" s="287"/>
      <c r="G18" s="287"/>
      <c r="H18" s="290"/>
      <c r="I18" s="318"/>
      <c r="J18" s="68"/>
    </row>
    <row r="19" spans="1:20" ht="26.1" customHeight="1" thickBot="1" x14ac:dyDescent="0.3">
      <c r="A19" s="244"/>
      <c r="B19" s="245"/>
      <c r="C19" s="246"/>
      <c r="D19" s="301"/>
      <c r="E19" s="322"/>
      <c r="F19" s="288"/>
      <c r="G19" s="288"/>
      <c r="H19" s="291"/>
      <c r="I19" s="319"/>
      <c r="J19" s="68"/>
    </row>
    <row r="20" spans="1:20" ht="33.75" hidden="1" customHeight="1" thickBot="1" x14ac:dyDescent="0.3">
      <c r="A20" s="294"/>
      <c r="B20" s="295"/>
      <c r="C20" s="295"/>
      <c r="D20" s="75"/>
      <c r="E20" s="76"/>
      <c r="F20" s="77"/>
      <c r="G20" s="77"/>
      <c r="H20" s="78"/>
      <c r="I20" s="79"/>
      <c r="J20" s="68"/>
    </row>
    <row r="21" spans="1:20" ht="33.75" hidden="1" customHeight="1" thickBot="1" x14ac:dyDescent="0.3">
      <c r="A21" s="292"/>
      <c r="B21" s="293"/>
      <c r="C21" s="293"/>
      <c r="D21" s="80"/>
      <c r="E21" s="81"/>
      <c r="F21" s="82"/>
      <c r="G21" s="82"/>
      <c r="H21" s="83"/>
      <c r="I21" s="84"/>
      <c r="J21" s="68"/>
    </row>
    <row r="22" spans="1:20" ht="33.75" customHeight="1" thickBot="1" x14ac:dyDescent="0.3">
      <c r="A22" s="314" t="s">
        <v>99</v>
      </c>
      <c r="B22" s="315"/>
      <c r="C22" s="316"/>
      <c r="D22" s="165" t="s">
        <v>100</v>
      </c>
      <c r="E22" s="166">
        <v>300000</v>
      </c>
      <c r="F22" s="167">
        <v>0</v>
      </c>
      <c r="G22" s="167">
        <v>300000</v>
      </c>
      <c r="H22" s="168">
        <v>0</v>
      </c>
      <c r="I22" s="169">
        <v>0</v>
      </c>
      <c r="J22" s="176"/>
    </row>
    <row r="23" spans="1:20" ht="51.75" customHeight="1" x14ac:dyDescent="0.25">
      <c r="A23" s="241" t="s">
        <v>99</v>
      </c>
      <c r="B23" s="242"/>
      <c r="C23" s="243"/>
      <c r="D23" s="143" t="s">
        <v>111</v>
      </c>
      <c r="E23" s="144">
        <f>F23+G23+H23+I23</f>
        <v>66040.72</v>
      </c>
      <c r="F23" s="145">
        <v>0</v>
      </c>
      <c r="G23" s="145">
        <v>66040.72</v>
      </c>
      <c r="H23" s="151">
        <v>0</v>
      </c>
      <c r="I23" s="152">
        <v>0</v>
      </c>
      <c r="J23" s="68"/>
      <c r="T23" t="s">
        <v>106</v>
      </c>
    </row>
    <row r="24" spans="1:20" ht="51.75" customHeight="1" thickBot="1" x14ac:dyDescent="0.3">
      <c r="A24" s="244"/>
      <c r="B24" s="245"/>
      <c r="C24" s="246"/>
      <c r="D24" s="146" t="s">
        <v>112</v>
      </c>
      <c r="E24" s="147">
        <f t="shared" ref="E24:E32" si="0">F24+G24+H24+I24</f>
        <v>1011327.38</v>
      </c>
      <c r="F24" s="148">
        <v>0</v>
      </c>
      <c r="G24" s="148">
        <v>1011327.38</v>
      </c>
      <c r="H24" s="149">
        <v>0</v>
      </c>
      <c r="I24" s="150">
        <v>0</v>
      </c>
      <c r="J24" s="68"/>
    </row>
    <row r="25" spans="1:20" ht="51" customHeight="1" x14ac:dyDescent="0.25">
      <c r="A25" s="247" t="s">
        <v>99</v>
      </c>
      <c r="B25" s="248"/>
      <c r="C25" s="249"/>
      <c r="D25" s="153" t="s">
        <v>110</v>
      </c>
      <c r="E25" s="154">
        <f t="shared" si="0"/>
        <v>232508.64</v>
      </c>
      <c r="F25" s="155">
        <v>0</v>
      </c>
      <c r="G25" s="163">
        <v>103337</v>
      </c>
      <c r="H25" s="163">
        <v>103337</v>
      </c>
      <c r="I25" s="164">
        <v>25834.639999999999</v>
      </c>
      <c r="J25" s="176" t="s">
        <v>118</v>
      </c>
    </row>
    <row r="26" spans="1:20" ht="51.75" customHeight="1" thickBot="1" x14ac:dyDescent="0.3">
      <c r="A26" s="250"/>
      <c r="B26" s="251"/>
      <c r="C26" s="252"/>
      <c r="D26" s="158" t="s">
        <v>113</v>
      </c>
      <c r="E26" s="159">
        <f t="shared" si="0"/>
        <v>6153583.3600000003</v>
      </c>
      <c r="F26" s="160">
        <v>0</v>
      </c>
      <c r="G26" s="160">
        <v>2734925</v>
      </c>
      <c r="H26" s="161">
        <v>2734925</v>
      </c>
      <c r="I26" s="162">
        <v>683733.36</v>
      </c>
      <c r="J26" s="176" t="s">
        <v>118</v>
      </c>
    </row>
    <row r="27" spans="1:20" ht="50.25" customHeight="1" x14ac:dyDescent="0.25">
      <c r="A27" s="241" t="s">
        <v>99</v>
      </c>
      <c r="B27" s="242"/>
      <c r="C27" s="243"/>
      <c r="D27" s="143" t="s">
        <v>109</v>
      </c>
      <c r="E27" s="144">
        <f t="shared" si="0"/>
        <v>601249.73</v>
      </c>
      <c r="F27" s="145">
        <v>0</v>
      </c>
      <c r="G27" s="145">
        <v>267222</v>
      </c>
      <c r="H27" s="151">
        <v>267222</v>
      </c>
      <c r="I27" s="152">
        <v>66805.73</v>
      </c>
      <c r="J27" s="68"/>
    </row>
    <row r="28" spans="1:20" ht="46.5" customHeight="1" thickBot="1" x14ac:dyDescent="0.3">
      <c r="A28" s="244"/>
      <c r="B28" s="245"/>
      <c r="C28" s="246"/>
      <c r="D28" s="146" t="s">
        <v>114</v>
      </c>
      <c r="E28" s="147">
        <f t="shared" si="0"/>
        <v>10564816.76</v>
      </c>
      <c r="F28" s="148">
        <v>0</v>
      </c>
      <c r="G28" s="148">
        <v>4695474</v>
      </c>
      <c r="H28" s="149">
        <v>4695474</v>
      </c>
      <c r="I28" s="150">
        <v>1173868.76</v>
      </c>
      <c r="J28" s="68"/>
    </row>
    <row r="29" spans="1:20" ht="48.75" customHeight="1" x14ac:dyDescent="0.25">
      <c r="A29" s="247" t="s">
        <v>99</v>
      </c>
      <c r="B29" s="248"/>
      <c r="C29" s="249"/>
      <c r="D29" s="153" t="s">
        <v>108</v>
      </c>
      <c r="E29" s="154">
        <f t="shared" si="0"/>
        <v>349850.2</v>
      </c>
      <c r="F29" s="155">
        <v>0</v>
      </c>
      <c r="G29" s="155">
        <v>155488</v>
      </c>
      <c r="H29" s="156">
        <v>155488</v>
      </c>
      <c r="I29" s="157">
        <v>38874.199999999997</v>
      </c>
      <c r="J29" s="68"/>
    </row>
    <row r="30" spans="1:20" ht="52.5" customHeight="1" thickBot="1" x14ac:dyDescent="0.3">
      <c r="A30" s="250"/>
      <c r="B30" s="251"/>
      <c r="C30" s="252"/>
      <c r="D30" s="158" t="s">
        <v>115</v>
      </c>
      <c r="E30" s="159">
        <f t="shared" si="0"/>
        <v>4997860</v>
      </c>
      <c r="F30" s="160">
        <v>0</v>
      </c>
      <c r="G30" s="160">
        <v>2221271</v>
      </c>
      <c r="H30" s="161">
        <v>2221271</v>
      </c>
      <c r="I30" s="162">
        <v>555318</v>
      </c>
      <c r="J30" s="68"/>
    </row>
    <row r="31" spans="1:20" ht="33.75" hidden="1" customHeight="1" x14ac:dyDescent="0.25">
      <c r="A31" s="256" t="s">
        <v>99</v>
      </c>
      <c r="B31" s="257"/>
      <c r="C31" s="258"/>
      <c r="D31" s="139"/>
      <c r="E31" s="140">
        <f t="shared" si="0"/>
        <v>0</v>
      </c>
      <c r="F31" s="141"/>
      <c r="G31" s="141"/>
      <c r="H31" s="142"/>
      <c r="I31" s="142"/>
      <c r="J31" s="68"/>
    </row>
    <row r="32" spans="1:20" ht="30" hidden="1" customHeight="1" thickBot="1" x14ac:dyDescent="0.55000000000000004">
      <c r="A32" s="253" t="s">
        <v>99</v>
      </c>
      <c r="B32" s="254"/>
      <c r="C32" s="255"/>
      <c r="D32" s="117"/>
      <c r="E32" s="116">
        <f t="shared" si="0"/>
        <v>0</v>
      </c>
      <c r="F32" s="118"/>
      <c r="G32" s="118"/>
      <c r="H32" s="119"/>
      <c r="I32" s="119"/>
      <c r="J32" s="4"/>
    </row>
    <row r="33" spans="1:10" ht="30" customHeight="1" x14ac:dyDescent="0.25">
      <c r="A33" s="259" t="s">
        <v>103</v>
      </c>
      <c r="B33" s="260"/>
      <c r="C33" s="260"/>
      <c r="D33" s="263" t="s">
        <v>101</v>
      </c>
      <c r="E33" s="120">
        <v>169995</v>
      </c>
      <c r="F33" s="121">
        <v>41616.629999999997</v>
      </c>
      <c r="G33" s="121">
        <v>91715.54</v>
      </c>
      <c r="H33" s="121">
        <v>36662.83</v>
      </c>
      <c r="I33" s="122">
        <v>0</v>
      </c>
      <c r="J33" s="89"/>
    </row>
    <row r="34" spans="1:10" ht="30" customHeight="1" x14ac:dyDescent="0.25">
      <c r="A34" s="261" t="s">
        <v>104</v>
      </c>
      <c r="B34" s="262"/>
      <c r="C34" s="262"/>
      <c r="D34" s="264"/>
      <c r="E34" s="91">
        <v>0</v>
      </c>
      <c r="F34" s="90">
        <v>-41616.629999999997</v>
      </c>
      <c r="G34" s="90">
        <v>0</v>
      </c>
      <c r="H34" s="90">
        <v>41616.629999999997</v>
      </c>
      <c r="I34" s="123">
        <v>0</v>
      </c>
      <c r="J34" s="171"/>
    </row>
    <row r="35" spans="1:10" ht="30" customHeight="1" thickBot="1" x14ac:dyDescent="0.55000000000000004">
      <c r="A35" s="266" t="s">
        <v>105</v>
      </c>
      <c r="B35" s="267"/>
      <c r="C35" s="267"/>
      <c r="D35" s="265"/>
      <c r="E35" s="124">
        <v>169995</v>
      </c>
      <c r="F35" s="125">
        <f>F33+F34</f>
        <v>0</v>
      </c>
      <c r="G35" s="125">
        <f t="shared" ref="G35:I35" si="1">G33+G34</f>
        <v>91715.54</v>
      </c>
      <c r="H35" s="125">
        <f t="shared" si="1"/>
        <v>78279.459999999992</v>
      </c>
      <c r="I35" s="126">
        <f t="shared" si="1"/>
        <v>0</v>
      </c>
      <c r="J35" s="88"/>
    </row>
    <row r="36" spans="1:10" ht="30" customHeight="1" x14ac:dyDescent="0.5">
      <c r="A36" s="268" t="s">
        <v>103</v>
      </c>
      <c r="B36" s="269"/>
      <c r="C36" s="269"/>
      <c r="D36" s="270" t="s">
        <v>102</v>
      </c>
      <c r="E36" s="127">
        <v>6801780</v>
      </c>
      <c r="F36" s="128">
        <v>1235063.33</v>
      </c>
      <c r="G36" s="128">
        <v>4404053.34</v>
      </c>
      <c r="H36" s="128">
        <v>2335726.66</v>
      </c>
      <c r="I36" s="129">
        <v>0</v>
      </c>
      <c r="J36" s="88"/>
    </row>
    <row r="37" spans="1:10" ht="30" customHeight="1" x14ac:dyDescent="0.5">
      <c r="A37" s="273" t="s">
        <v>104</v>
      </c>
      <c r="B37" s="274"/>
      <c r="C37" s="274"/>
      <c r="D37" s="271"/>
      <c r="E37" s="130">
        <v>0</v>
      </c>
      <c r="F37" s="131">
        <v>-1235063.33</v>
      </c>
      <c r="G37" s="131">
        <v>0</v>
      </c>
      <c r="H37" s="131">
        <v>1235063.33</v>
      </c>
      <c r="I37" s="132">
        <v>0</v>
      </c>
      <c r="J37" s="88"/>
    </row>
    <row r="38" spans="1:10" ht="32.25" thickBot="1" x14ac:dyDescent="0.55000000000000004">
      <c r="A38" s="275" t="s">
        <v>105</v>
      </c>
      <c r="B38" s="276"/>
      <c r="C38" s="276"/>
      <c r="D38" s="272"/>
      <c r="E38" s="133">
        <v>6801780</v>
      </c>
      <c r="F38" s="134">
        <f>F36+F37</f>
        <v>0</v>
      </c>
      <c r="G38" s="134">
        <f t="shared" ref="G38:H38" si="2">G36+G37</f>
        <v>4404053.34</v>
      </c>
      <c r="H38" s="134">
        <f t="shared" si="2"/>
        <v>3570789.99</v>
      </c>
      <c r="I38" s="135">
        <v>0</v>
      </c>
      <c r="J38" s="88"/>
    </row>
    <row r="39" spans="1:10" ht="31.5" x14ac:dyDescent="0.5">
      <c r="A39" s="259" t="s">
        <v>103</v>
      </c>
      <c r="B39" s="260"/>
      <c r="C39" s="260"/>
      <c r="D39" s="263" t="s">
        <v>67</v>
      </c>
      <c r="E39" s="120">
        <v>1100249</v>
      </c>
      <c r="F39" s="121">
        <v>1076000</v>
      </c>
      <c r="G39" s="121">
        <v>0</v>
      </c>
      <c r="H39" s="121">
        <v>0</v>
      </c>
      <c r="I39" s="122">
        <v>0</v>
      </c>
      <c r="J39" s="2"/>
    </row>
    <row r="40" spans="1:10" ht="31.5" x14ac:dyDescent="0.5">
      <c r="A40" s="261" t="s">
        <v>104</v>
      </c>
      <c r="B40" s="262"/>
      <c r="C40" s="262"/>
      <c r="D40" s="264"/>
      <c r="E40" s="91">
        <v>45500</v>
      </c>
      <c r="F40" s="90">
        <v>45500</v>
      </c>
      <c r="G40" s="90">
        <v>0</v>
      </c>
      <c r="H40" s="90">
        <v>0</v>
      </c>
      <c r="I40" s="123">
        <v>0</v>
      </c>
      <c r="J40" s="2"/>
    </row>
    <row r="41" spans="1:10" ht="39.75" customHeight="1" thickBot="1" x14ac:dyDescent="0.3">
      <c r="A41" s="266" t="s">
        <v>105</v>
      </c>
      <c r="B41" s="267"/>
      <c r="C41" s="267"/>
      <c r="D41" s="265"/>
      <c r="E41" s="125">
        <f>E39+E40</f>
        <v>1145749</v>
      </c>
      <c r="F41" s="125">
        <f>F39+F40</f>
        <v>1121500</v>
      </c>
      <c r="G41" s="125">
        <v>0</v>
      </c>
      <c r="H41" s="125">
        <v>0</v>
      </c>
      <c r="I41" s="126">
        <v>0</v>
      </c>
    </row>
    <row r="42" spans="1:10" ht="30" customHeight="1" x14ac:dyDescent="0.25">
      <c r="A42" s="268" t="s">
        <v>103</v>
      </c>
      <c r="B42" s="269"/>
      <c r="C42" s="269"/>
      <c r="D42" s="270" t="s">
        <v>71</v>
      </c>
      <c r="E42" s="136">
        <v>8273741.3700000001</v>
      </c>
      <c r="F42" s="128">
        <v>8273741.3700000001</v>
      </c>
      <c r="G42" s="128">
        <v>0</v>
      </c>
      <c r="H42" s="128">
        <v>0</v>
      </c>
      <c r="I42" s="129">
        <v>0</v>
      </c>
    </row>
    <row r="43" spans="1:10" ht="30" customHeight="1" x14ac:dyDescent="0.25">
      <c r="A43" s="273" t="s">
        <v>104</v>
      </c>
      <c r="B43" s="274"/>
      <c r="C43" s="274"/>
      <c r="D43" s="271"/>
      <c r="E43" s="137">
        <v>414510</v>
      </c>
      <c r="F43" s="131">
        <v>414510</v>
      </c>
      <c r="G43" s="170">
        <v>0</v>
      </c>
      <c r="H43" s="131">
        <v>0</v>
      </c>
      <c r="I43" s="132">
        <v>0</v>
      </c>
    </row>
    <row r="44" spans="1:10" ht="30" customHeight="1" thickBot="1" x14ac:dyDescent="0.3">
      <c r="A44" s="275" t="s">
        <v>105</v>
      </c>
      <c r="B44" s="276"/>
      <c r="C44" s="276"/>
      <c r="D44" s="272"/>
      <c r="E44" s="138">
        <f>E42+E43</f>
        <v>8688251.370000001</v>
      </c>
      <c r="F44" s="134">
        <f>F42+F43</f>
        <v>8688251.370000001</v>
      </c>
      <c r="G44" s="131">
        <v>0</v>
      </c>
      <c r="H44" s="134">
        <v>0</v>
      </c>
      <c r="I44" s="135">
        <v>0</v>
      </c>
    </row>
  </sheetData>
  <mergeCells count="62">
    <mergeCell ref="A14:C16"/>
    <mergeCell ref="D14:D16"/>
    <mergeCell ref="A8:C10"/>
    <mergeCell ref="D11:D13"/>
    <mergeCell ref="A11:C11"/>
    <mergeCell ref="A12:C12"/>
    <mergeCell ref="A13:C13"/>
    <mergeCell ref="D8:D10"/>
    <mergeCell ref="A22:C22"/>
    <mergeCell ref="I17:I19"/>
    <mergeCell ref="E17:E19"/>
    <mergeCell ref="A35:C35"/>
    <mergeCell ref="A1:I1"/>
    <mergeCell ref="E2:E3"/>
    <mergeCell ref="A2:C3"/>
    <mergeCell ref="F2:I2"/>
    <mergeCell ref="A7:C7"/>
    <mergeCell ref="D4:D6"/>
    <mergeCell ref="A4:C6"/>
    <mergeCell ref="H4:H6"/>
    <mergeCell ref="I4:I6"/>
    <mergeCell ref="E4:E6"/>
    <mergeCell ref="F4:F6"/>
    <mergeCell ref="G4:G6"/>
    <mergeCell ref="D17:D19"/>
    <mergeCell ref="I8:I10"/>
    <mergeCell ref="H8:H10"/>
    <mergeCell ref="E8:E10"/>
    <mergeCell ref="F8:F10"/>
    <mergeCell ref="G8:G10"/>
    <mergeCell ref="A42:C42"/>
    <mergeCell ref="D42:D44"/>
    <mergeCell ref="A43:C43"/>
    <mergeCell ref="A44:C44"/>
    <mergeCell ref="I14:I16"/>
    <mergeCell ref="H14:H16"/>
    <mergeCell ref="G14:G16"/>
    <mergeCell ref="F14:F16"/>
    <mergeCell ref="D33:D35"/>
    <mergeCell ref="E14:E16"/>
    <mergeCell ref="F17:F19"/>
    <mergeCell ref="G17:G19"/>
    <mergeCell ref="H17:H19"/>
    <mergeCell ref="A21:C21"/>
    <mergeCell ref="A20:C20"/>
    <mergeCell ref="A17:C19"/>
    <mergeCell ref="A33:C33"/>
    <mergeCell ref="A34:C34"/>
    <mergeCell ref="A29:C30"/>
    <mergeCell ref="A39:C39"/>
    <mergeCell ref="D39:D41"/>
    <mergeCell ref="A40:C40"/>
    <mergeCell ref="A41:C41"/>
    <mergeCell ref="A36:C36"/>
    <mergeCell ref="D36:D38"/>
    <mergeCell ref="A37:C37"/>
    <mergeCell ref="A38:C38"/>
    <mergeCell ref="A23:C24"/>
    <mergeCell ref="A25:C26"/>
    <mergeCell ref="A27:C28"/>
    <mergeCell ref="A32:C32"/>
    <mergeCell ref="A31:C31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2025-08-25T09:44:20Z</dcterms:modified>
</cp:coreProperties>
</file>