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020B5133-73F3-4222-8456-A6F1D64C09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MIANY DO BUDŻETU " sheetId="1" r:id="rId1"/>
    <sheet name="ZMIANY DO WPF  " sheetId="2" r:id="rId2"/>
  </sheets>
  <definedNames>
    <definedName name="_xlnm.Print_Area" localSheetId="0">'ZMIANY DO BUDŻETU '!$A$1:$E$117</definedName>
    <definedName name="_xlnm.Print_Area" localSheetId="1">'ZMIANY DO WPF  '!$A$1:$J$55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2" i="1" l="1"/>
  <c r="E32" i="1"/>
  <c r="G48" i="2"/>
  <c r="F48" i="2"/>
  <c r="E47" i="2"/>
  <c r="E48" i="2" s="1"/>
  <c r="E7" i="2"/>
  <c r="E39" i="2" l="1"/>
  <c r="E38" i="2"/>
  <c r="F39" i="2"/>
  <c r="G36" i="2"/>
  <c r="F36" i="2"/>
  <c r="E36" i="2"/>
  <c r="E35" i="2"/>
  <c r="E32" i="2"/>
  <c r="G33" i="2"/>
  <c r="E14" i="2"/>
  <c r="J14" i="2"/>
  <c r="E4" i="2"/>
  <c r="I33" i="2" l="1"/>
  <c r="E33" i="2" s="1"/>
  <c r="E2" i="1" l="1"/>
  <c r="E108" i="1" l="1"/>
  <c r="E104" i="1" l="1"/>
  <c r="E114" i="1" s="1"/>
  <c r="E116" i="1" l="1"/>
  <c r="E113" i="1" l="1"/>
  <c r="E115" i="1"/>
  <c r="E117" i="1" l="1"/>
</calcChain>
</file>

<file path=xl/sharedStrings.xml><?xml version="1.0" encoding="utf-8"?>
<sst xmlns="http://schemas.openxmlformats.org/spreadsheetml/2006/main" count="162" uniqueCount="82">
  <si>
    <t>DZIAŁ</t>
  </si>
  <si>
    <t>ROZDZIAŁ</t>
  </si>
  <si>
    <t>PARAGRAF</t>
  </si>
  <si>
    <t>NAZWA ZADANIA</t>
  </si>
  <si>
    <t>WARTOŚĆ</t>
  </si>
  <si>
    <t>DOCHODY</t>
  </si>
  <si>
    <t>WYDATKI</t>
  </si>
  <si>
    <t>PRZYCHODY</t>
  </si>
  <si>
    <t>ROZCHODY</t>
  </si>
  <si>
    <t xml:space="preserve">WYDATKI </t>
  </si>
  <si>
    <t>RAZEM BILANSOWANIE ZMIAN</t>
  </si>
  <si>
    <t>FUNDUSZ SOŁECKI</t>
  </si>
  <si>
    <t>-</t>
  </si>
  <si>
    <t>wolne środki z 2024 roku</t>
  </si>
  <si>
    <t xml:space="preserve">LIMIT ZOBOWIĄZAŃ </t>
  </si>
  <si>
    <t>ŁĄCZNE NAKŁADY</t>
  </si>
  <si>
    <t>WPROWADZENIE ZADANIA DO WPF</t>
  </si>
  <si>
    <t xml:space="preserve">PRZED ZMINĄ </t>
  </si>
  <si>
    <t>ZMIANA</t>
  </si>
  <si>
    <t>PO ZMIANIE</t>
  </si>
  <si>
    <t xml:space="preserve"> </t>
  </si>
  <si>
    <t>700</t>
  </si>
  <si>
    <t>70005</t>
  </si>
  <si>
    <t>4300</t>
  </si>
  <si>
    <t>WPF 2026</t>
  </si>
  <si>
    <t>Likwidacja nielegalnego składowiska odpadów niebezpiecznych w miejscowości Kokawa, gmina Mykanów, powiat częstochowski, województwo śląskie</t>
  </si>
  <si>
    <t>WPROWADZENIE DO WPF</t>
  </si>
  <si>
    <t>Podział geodezyjny drogi gminnej z nieruchomości położonych w obrębie 0025 Wierzchowisko</t>
  </si>
  <si>
    <t>Wsparcie procesu zarządzania energią i zakupu grupowego energii elektrycznej ma lata 2027-2029</t>
  </si>
  <si>
    <t>Pożyczka dla Stowarzyszenia na Rzecz Rozwoju i Promocji Gminy Mykanów "Mykanów, tu chce się żyć"</t>
  </si>
  <si>
    <t>600</t>
  </si>
  <si>
    <t>60016</t>
  </si>
  <si>
    <t>6050</t>
  </si>
  <si>
    <t>Budowa drogi gminnej w miejscowości Stary Cykarzew ul. Dębowa (roboty drogowe)</t>
  </si>
  <si>
    <t>Modernizacja drogi gminnej w miejscowości Stary Cykarzew ul. Dębowa (dokumentacja projektowa)</t>
  </si>
  <si>
    <t>Dofinansowane ze środków Funduszu Rozwoju Kultury Fizycznej</t>
  </si>
  <si>
    <t>Wykonanie organizacji ruchu na terenie Gminy Mykanów</t>
  </si>
  <si>
    <t>010</t>
  </si>
  <si>
    <t>01042</t>
  </si>
  <si>
    <t>Budowa drogi transportu rolnego St. Cykarzew-Mykanów</t>
  </si>
  <si>
    <t>Pomoc finansowa dla Starostwa Powiatowego w Częstochowie na wykonanie remontu drogi powiatowej nr 1036 S w m. Wierzchowisko, gmina Mykanów</t>
  </si>
  <si>
    <t>60014</t>
  </si>
  <si>
    <t>2320</t>
  </si>
  <si>
    <t>6260</t>
  </si>
  <si>
    <t>6330</t>
  </si>
  <si>
    <t>Dofinansowane ze środków Ministerstwa Sportu i Turystyki</t>
  </si>
  <si>
    <t>zakup kalendarzy dla mieszkańców, pracowników, radnych i sołtysów na 2026 rok</t>
  </si>
  <si>
    <t>750</t>
  </si>
  <si>
    <t>75075</t>
  </si>
  <si>
    <t>75023</t>
  </si>
  <si>
    <t>brakowanie dokumentów po kontroli RIO</t>
  </si>
  <si>
    <t xml:space="preserve">zakup iluminacji świątecznej </t>
  </si>
  <si>
    <t>75095</t>
  </si>
  <si>
    <t>Organizacja Spartakiady 2026</t>
  </si>
  <si>
    <t>6057</t>
  </si>
  <si>
    <t>6059</t>
  </si>
  <si>
    <t>4307</t>
  </si>
  <si>
    <t>4309</t>
  </si>
  <si>
    <t>"Cyberbezpieczeństwo Gminy Mykanów" przesunięcia pomiedzy wolnymi środkami w ramach realkizowanego projektu</t>
  </si>
  <si>
    <t>Cyberbezpieczeństwo Gminy Mykanów/wydatki bieżące/</t>
  </si>
  <si>
    <t>Cyberbezpieczeństwo Gminy Mykanów/wydatki majatkowe/</t>
  </si>
  <si>
    <t xml:space="preserve">obługa pocztowa </t>
  </si>
  <si>
    <t>wprowadzenie KSEF</t>
  </si>
  <si>
    <t>Przebudowa drogi gminnej nr 599041S w ramach zadania inwestycyjnego pn.: Modernizacja drogi transportu rolnego Mykanów — Stary Cykarzew na działkach ew.nr 984, 1100/2, 1099/2 w miejscowości Stary Cykarzew, gm. Mykanów" część 2 obejmująca działki 1100/2, 1099/2</t>
  </si>
  <si>
    <t>900</t>
  </si>
  <si>
    <t>90095</t>
  </si>
  <si>
    <t>Odwiert geodyznyjny na potrzeby budowy zbiornika retencyjnego w Wierzchowisku</t>
  </si>
  <si>
    <t>60020</t>
  </si>
  <si>
    <t>4210</t>
  </si>
  <si>
    <t>4270</t>
  </si>
  <si>
    <t xml:space="preserve">Zmiana paragrafowa w zakresie bieżącego utrzymanie przystanków </t>
  </si>
  <si>
    <t>środki z Funduszu Rozwoju Przewozów Autobusowych na dofinansowanie zadań własnych organizatorów w zakresie przewozów autobusowych o charakterze użyteczności publicznej niewykorzystane w 2024 roku /ujęte dotychczas w paragrafie przychodowym 905 zmieniono na paragraf 950/</t>
  </si>
  <si>
    <t>FS Grabowa /zmiana paragrafu dotacyjnego na zwykły/, Wola Hankowska, Rybna, Grabówka, Lubojna, Nowy Broniszew, Borowno Kolonia, Mykanów, Radostków</t>
  </si>
  <si>
    <t>Przebudowa instalacji gazowej w budynku gminnym przy ul. Klonowej 10 w Borownie</t>
  </si>
  <si>
    <t xml:space="preserve">Remont drogi gminnej w ramach zadania inwestycyjnego pn.:"Modernizacja drogi ulicy Pogodnej w miejscowości Kolonia Wierzchowisko" </t>
  </si>
  <si>
    <t>Remont ul. Klonowej w miejscowości Borowno</t>
  </si>
  <si>
    <t>Przebudowa drogi gminnej ulicy Leśnej w miejscowości Stary Broniszew, Gmina Mykanów w granicach działek nr 18/1, 145</t>
  </si>
  <si>
    <t>Utwardzenie dróg (ul. Osiedlowa i Laurowa Wierzchowisko)</t>
  </si>
  <si>
    <t>Utwardzenie terenu części działki ew. nr 310 w miejscowości Borowno</t>
  </si>
  <si>
    <t>Budowa drogi gminnej w miejscowości Stary Cykarzew ul. Dębowa</t>
  </si>
  <si>
    <t>6060</t>
  </si>
  <si>
    <t>zakup kontenera na potrzeby sołectwa Kuźnica Lechowa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</si>
</sst>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trike/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trike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6">
    <xf numFmtId="0" fontId="0" fillId="0" borderId="0" xfId="0"/>
    <xf numFmtId="164" fontId="0" fillId="0" borderId="0" xfId="0" applyNumberFormat="1"/>
    <xf numFmtId="0" fontId="2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4" fontId="8" fillId="4" borderId="21" xfId="0" applyNumberFormat="1" applyFont="1" applyFill="1" applyBorder="1" applyAlignment="1">
      <alignment vertical="center"/>
    </xf>
    <xf numFmtId="164" fontId="7" fillId="4" borderId="21" xfId="0" applyNumberFormat="1" applyFont="1" applyFill="1" applyBorder="1" applyAlignment="1">
      <alignment vertical="center"/>
    </xf>
    <xf numFmtId="164" fontId="0" fillId="4" borderId="21" xfId="0" applyNumberFormat="1" applyFill="1" applyBorder="1" applyAlignment="1">
      <alignment vertical="center"/>
    </xf>
    <xf numFmtId="164" fontId="0" fillId="4" borderId="25" xfId="0" applyNumberFormat="1" applyFill="1" applyBorder="1" applyAlignment="1">
      <alignment vertical="center"/>
    </xf>
    <xf numFmtId="164" fontId="8" fillId="4" borderId="1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164" fontId="0" fillId="4" borderId="26" xfId="0" applyNumberFormat="1" applyFill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64" fontId="4" fillId="0" borderId="26" xfId="0" applyNumberFormat="1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36" xfId="0" applyNumberFormat="1" applyFont="1" applyBorder="1" applyAlignment="1">
      <alignment vertical="center"/>
    </xf>
    <xf numFmtId="164" fontId="5" fillId="0" borderId="26" xfId="0" applyNumberFormat="1" applyFont="1" applyBorder="1" applyAlignment="1">
      <alignment vertical="center"/>
    </xf>
    <xf numFmtId="164" fontId="4" fillId="0" borderId="35" xfId="0" applyNumberFormat="1" applyFont="1" applyBorder="1" applyAlignment="1">
      <alignment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5" fillId="0" borderId="36" xfId="0" applyNumberFormat="1" applyFont="1" applyBorder="1" applyAlignment="1">
      <alignment vertical="center"/>
    </xf>
    <xf numFmtId="164" fontId="5" fillId="0" borderId="35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164" fontId="4" fillId="0" borderId="3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164" fontId="4" fillId="0" borderId="38" xfId="0" applyNumberFormat="1" applyFont="1" applyBorder="1" applyAlignment="1">
      <alignment horizontal="center" vertical="center"/>
    </xf>
    <xf numFmtId="164" fontId="8" fillId="4" borderId="12" xfId="0" applyNumberFormat="1" applyFont="1" applyFill="1" applyBorder="1" applyAlignment="1">
      <alignment vertical="center"/>
    </xf>
    <xf numFmtId="164" fontId="7" fillId="4" borderId="12" xfId="0" applyNumberFormat="1" applyFont="1" applyFill="1" applyBorder="1" applyAlignment="1">
      <alignment vertical="center"/>
    </xf>
    <xf numFmtId="164" fontId="7" fillId="4" borderId="35" xfId="0" applyNumberFormat="1" applyFont="1" applyFill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/>
    <xf numFmtId="0" fontId="4" fillId="0" borderId="2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/>
    </xf>
    <xf numFmtId="164" fontId="4" fillId="0" borderId="26" xfId="0" applyNumberFormat="1" applyFont="1" applyBorder="1"/>
    <xf numFmtId="164" fontId="4" fillId="0" borderId="36" xfId="0" applyNumberFormat="1" applyFont="1" applyBorder="1"/>
    <xf numFmtId="0" fontId="4" fillId="0" borderId="22" xfId="0" applyFont="1" applyBorder="1" applyAlignment="1">
      <alignment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43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vertical="center"/>
    </xf>
    <xf numFmtId="49" fontId="5" fillId="0" borderId="33" xfId="0" applyNumberFormat="1" applyFont="1" applyBorder="1" applyAlignment="1">
      <alignment vertical="center"/>
    </xf>
    <xf numFmtId="164" fontId="5" fillId="0" borderId="38" xfId="0" applyNumberFormat="1" applyFont="1" applyBorder="1" applyAlignment="1">
      <alignment vertical="center"/>
    </xf>
    <xf numFmtId="0" fontId="4" fillId="0" borderId="37" xfId="0" applyFont="1" applyBorder="1"/>
    <xf numFmtId="164" fontId="4" fillId="0" borderId="44" xfId="0" applyNumberFormat="1" applyFont="1" applyBorder="1"/>
    <xf numFmtId="0" fontId="3" fillId="0" borderId="0" xfId="0" applyFont="1"/>
    <xf numFmtId="164" fontId="3" fillId="0" borderId="44" xfId="0" applyNumberFormat="1" applyFont="1" applyBorder="1"/>
    <xf numFmtId="0" fontId="7" fillId="0" borderId="12" xfId="0" applyFont="1" applyBorder="1" applyAlignment="1">
      <alignment vertical="center" wrapText="1"/>
    </xf>
    <xf numFmtId="164" fontId="7" fillId="0" borderId="12" xfId="0" applyNumberFormat="1" applyFon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0" fillId="0" borderId="21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7" fillId="0" borderId="21" xfId="0" applyFont="1" applyBorder="1" applyAlignment="1">
      <alignment vertical="center" wrapText="1"/>
    </xf>
    <xf numFmtId="164" fontId="8" fillId="0" borderId="21" xfId="0" applyNumberFormat="1" applyFont="1" applyBorder="1" applyAlignment="1">
      <alignment vertical="center"/>
    </xf>
    <xf numFmtId="164" fontId="7" fillId="0" borderId="21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164" fontId="8" fillId="0" borderId="24" xfId="0" applyNumberFormat="1" applyFont="1" applyBorder="1" applyAlignment="1">
      <alignment vertical="center"/>
    </xf>
    <xf numFmtId="164" fontId="7" fillId="0" borderId="24" xfId="0" applyNumberFormat="1" applyFon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0" fontId="7" fillId="5" borderId="21" xfId="0" applyFont="1" applyFill="1" applyBorder="1" applyAlignment="1">
      <alignment vertical="center" wrapText="1"/>
    </xf>
    <xf numFmtId="164" fontId="8" fillId="5" borderId="21" xfId="0" applyNumberFormat="1" applyFont="1" applyFill="1" applyBorder="1" applyAlignment="1">
      <alignment vertical="center"/>
    </xf>
    <xf numFmtId="164" fontId="7" fillId="5" borderId="21" xfId="0" applyNumberFormat="1" applyFont="1" applyFill="1" applyBorder="1" applyAlignment="1">
      <alignment vertical="center"/>
    </xf>
    <xf numFmtId="164" fontId="0" fillId="5" borderId="21" xfId="0" applyNumberFormat="1" applyFill="1" applyBorder="1" applyAlignment="1">
      <alignment vertical="center"/>
    </xf>
    <xf numFmtId="0" fontId="7" fillId="5" borderId="24" xfId="0" applyFont="1" applyFill="1" applyBorder="1" applyAlignment="1">
      <alignment vertical="center" wrapText="1"/>
    </xf>
    <xf numFmtId="164" fontId="8" fillId="5" borderId="24" xfId="0" applyNumberFormat="1" applyFont="1" applyFill="1" applyBorder="1" applyAlignment="1">
      <alignment vertical="center"/>
    </xf>
    <xf numFmtId="164" fontId="7" fillId="5" borderId="24" xfId="0" applyNumberFormat="1" applyFont="1" applyFill="1" applyBorder="1" applyAlignment="1">
      <alignment vertical="center"/>
    </xf>
    <xf numFmtId="164" fontId="0" fillId="5" borderId="24" xfId="0" applyNumberFormat="1" applyFill="1" applyBorder="1" applyAlignment="1">
      <alignment vertical="center"/>
    </xf>
    <xf numFmtId="164" fontId="0" fillId="5" borderId="21" xfId="0" applyNumberFormat="1" applyFill="1" applyBorder="1"/>
    <xf numFmtId="0" fontId="7" fillId="5" borderId="13" xfId="0" applyFont="1" applyFill="1" applyBorder="1" applyAlignment="1">
      <alignment vertical="center" wrapText="1"/>
    </xf>
    <xf numFmtId="164" fontId="8" fillId="5" borderId="13" xfId="0" applyNumberFormat="1" applyFont="1" applyFill="1" applyBorder="1" applyAlignment="1">
      <alignment vertical="center"/>
    </xf>
    <xf numFmtId="164" fontId="7" fillId="5" borderId="13" xfId="0" applyNumberFormat="1" applyFont="1" applyFill="1" applyBorder="1" applyAlignment="1">
      <alignment vertical="center"/>
    </xf>
    <xf numFmtId="164" fontId="0" fillId="5" borderId="13" xfId="0" applyNumberFormat="1" applyFill="1" applyBorder="1" applyAlignment="1">
      <alignment vertical="center"/>
    </xf>
    <xf numFmtId="49" fontId="4" fillId="0" borderId="3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49" fontId="11" fillId="0" borderId="22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4" fontId="11" fillId="0" borderId="26" xfId="0" applyNumberFormat="1" applyFont="1" applyBorder="1" applyAlignment="1">
      <alignment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164" fontId="3" fillId="2" borderId="4" xfId="0" applyNumberFormat="1" applyFont="1" applyFill="1" applyBorder="1"/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/>
    <xf numFmtId="49" fontId="4" fillId="0" borderId="22" xfId="0" applyNumberFormat="1" applyFont="1" applyBorder="1" applyAlignment="1">
      <alignment horizont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164" fontId="0" fillId="0" borderId="11" xfId="0" applyNumberFormat="1" applyBorder="1" applyAlignment="1">
      <alignment horizontal="center" vertical="center"/>
    </xf>
    <xf numFmtId="164" fontId="7" fillId="6" borderId="11" xfId="0" applyNumberFormat="1" applyFont="1" applyFill="1" applyBorder="1" applyAlignment="1">
      <alignment horizontal="center" vertical="center"/>
    </xf>
    <xf numFmtId="164" fontId="6" fillId="6" borderId="21" xfId="0" applyNumberFormat="1" applyFont="1" applyFill="1" applyBorder="1"/>
    <xf numFmtId="164" fontId="0" fillId="6" borderId="21" xfId="0" applyNumberFormat="1" applyFill="1" applyBorder="1" applyAlignment="1">
      <alignment horizontal="center" vertical="center"/>
    </xf>
    <xf numFmtId="164" fontId="0" fillId="6" borderId="25" xfId="0" applyNumberFormat="1" applyFill="1" applyBorder="1" applyAlignment="1">
      <alignment horizontal="center" vertical="center"/>
    </xf>
    <xf numFmtId="164" fontId="6" fillId="6" borderId="1" xfId="0" applyNumberFormat="1" applyFont="1" applyFill="1" applyBorder="1"/>
    <xf numFmtId="164" fontId="0" fillId="6" borderId="1" xfId="0" applyNumberFormat="1" applyFill="1" applyBorder="1" applyAlignment="1">
      <alignment horizontal="center" vertical="center"/>
    </xf>
    <xf numFmtId="164" fontId="6" fillId="6" borderId="24" xfId="0" applyNumberFormat="1" applyFont="1" applyFill="1" applyBorder="1"/>
    <xf numFmtId="164" fontId="0" fillId="6" borderId="24" xfId="0" applyNumberFormat="1" applyFill="1" applyBorder="1" applyAlignment="1">
      <alignment horizontal="center" vertical="center"/>
    </xf>
    <xf numFmtId="164" fontId="8" fillId="6" borderId="21" xfId="0" applyNumberFormat="1" applyFont="1" applyFill="1" applyBorder="1" applyAlignment="1">
      <alignment vertical="center"/>
    </xf>
    <xf numFmtId="164" fontId="7" fillId="6" borderId="21" xfId="0" applyNumberFormat="1" applyFont="1" applyFill="1" applyBorder="1" applyAlignment="1">
      <alignment horizontal="center" vertical="center"/>
    </xf>
    <xf numFmtId="164" fontId="9" fillId="6" borderId="21" xfId="0" applyNumberFormat="1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/>
    </xf>
    <xf numFmtId="164" fontId="8" fillId="6" borderId="24" xfId="0" applyNumberFormat="1" applyFont="1" applyFill="1" applyBorder="1" applyAlignment="1">
      <alignment vertical="center"/>
    </xf>
    <xf numFmtId="164" fontId="7" fillId="6" borderId="24" xfId="0" applyNumberFormat="1" applyFont="1" applyFill="1" applyBorder="1" applyAlignment="1">
      <alignment horizontal="center" vertical="center"/>
    </xf>
    <xf numFmtId="164" fontId="9" fillId="6" borderId="24" xfId="0" applyNumberFormat="1" applyFont="1" applyFill="1" applyBorder="1" applyAlignment="1">
      <alignment horizontal="center" vertical="center"/>
    </xf>
    <xf numFmtId="164" fontId="6" fillId="0" borderId="2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0" borderId="24" xfId="0" applyNumberFormat="1" applyFont="1" applyBorder="1" applyAlignment="1">
      <alignment vertical="center"/>
    </xf>
    <xf numFmtId="49" fontId="4" fillId="0" borderId="22" xfId="0" applyNumberFormat="1" applyFont="1" applyBorder="1"/>
    <xf numFmtId="49" fontId="4" fillId="0" borderId="22" xfId="0" applyNumberFormat="1" applyFont="1" applyBorder="1" applyAlignment="1">
      <alignment vertical="center"/>
    </xf>
    <xf numFmtId="49" fontId="10" fillId="0" borderId="43" xfId="0" applyNumberFormat="1" applyFont="1" applyBorder="1" applyAlignment="1">
      <alignment horizontal="center" vertical="center"/>
    </xf>
    <xf numFmtId="164" fontId="10" fillId="0" borderId="38" xfId="0" applyNumberFormat="1" applyFont="1" applyBorder="1" applyAlignment="1">
      <alignment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164" fontId="4" fillId="0" borderId="32" xfId="0" applyNumberFormat="1" applyFont="1" applyBorder="1"/>
    <xf numFmtId="49" fontId="4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164" fontId="5" fillId="0" borderId="25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164" fontId="4" fillId="0" borderId="18" xfId="0" applyNumberFormat="1" applyFont="1" applyBorder="1"/>
    <xf numFmtId="164" fontId="4" fillId="0" borderId="1" xfId="0" applyNumberFormat="1" applyFont="1" applyBorder="1"/>
    <xf numFmtId="164" fontId="4" fillId="0" borderId="0" xfId="0" applyNumberFormat="1" applyFont="1" applyAlignment="1">
      <alignment vertical="center"/>
    </xf>
    <xf numFmtId="164" fontId="0" fillId="5" borderId="52" xfId="0" applyNumberFormat="1" applyFill="1" applyBorder="1" applyAlignment="1">
      <alignment vertical="center"/>
    </xf>
    <xf numFmtId="164" fontId="0" fillId="0" borderId="53" xfId="0" applyNumberFormat="1" applyBorder="1" applyAlignment="1">
      <alignment vertical="center"/>
    </xf>
    <xf numFmtId="164" fontId="0" fillId="0" borderId="54" xfId="0" applyNumberFormat="1" applyBorder="1" applyAlignment="1">
      <alignment vertical="center"/>
    </xf>
    <xf numFmtId="164" fontId="0" fillId="5" borderId="53" xfId="0" applyNumberFormat="1" applyFill="1" applyBorder="1"/>
    <xf numFmtId="164" fontId="0" fillId="5" borderId="54" xfId="0" applyNumberFormat="1" applyFill="1" applyBorder="1" applyAlignment="1">
      <alignment vertical="center"/>
    </xf>
    <xf numFmtId="164" fontId="0" fillId="5" borderId="53" xfId="0" applyNumberFormat="1" applyFill="1" applyBorder="1" applyAlignment="1">
      <alignment vertical="center"/>
    </xf>
    <xf numFmtId="164" fontId="0" fillId="0" borderId="48" xfId="0" applyNumberFormat="1" applyBorder="1" applyAlignment="1">
      <alignment vertical="center"/>
    </xf>
    <xf numFmtId="164" fontId="0" fillId="0" borderId="45" xfId="0" applyNumberFormat="1" applyBorder="1" applyAlignment="1">
      <alignment vertical="center"/>
    </xf>
    <xf numFmtId="164" fontId="0" fillId="0" borderId="53" xfId="0" applyNumberFormat="1" applyBorder="1" applyAlignment="1">
      <alignment horizontal="center" vertical="center"/>
    </xf>
    <xf numFmtId="164" fontId="0" fillId="0" borderId="55" xfId="0" applyNumberFormat="1" applyBorder="1" applyAlignment="1">
      <alignment horizontal="center" vertical="center"/>
    </xf>
    <xf numFmtId="164" fontId="0" fillId="0" borderId="54" xfId="0" applyNumberFormat="1" applyBorder="1" applyAlignment="1">
      <alignment horizontal="center" vertical="center"/>
    </xf>
    <xf numFmtId="164" fontId="0" fillId="6" borderId="53" xfId="0" applyNumberFormat="1" applyFill="1" applyBorder="1" applyAlignment="1">
      <alignment horizontal="center" vertical="center"/>
    </xf>
    <xf numFmtId="164" fontId="0" fillId="6" borderId="55" xfId="0" applyNumberFormat="1" applyFill="1" applyBorder="1" applyAlignment="1">
      <alignment horizontal="center" vertical="center"/>
    </xf>
    <xf numFmtId="164" fontId="0" fillId="6" borderId="54" xfId="0" applyNumberFormat="1" applyFill="1" applyBorder="1" applyAlignment="1">
      <alignment horizontal="center" vertical="center"/>
    </xf>
    <xf numFmtId="164" fontId="9" fillId="6" borderId="53" xfId="0" applyNumberFormat="1" applyFont="1" applyFill="1" applyBorder="1" applyAlignment="1">
      <alignment horizontal="center" vertical="center"/>
    </xf>
    <xf numFmtId="164" fontId="9" fillId="6" borderId="55" xfId="0" applyNumberFormat="1" applyFont="1" applyFill="1" applyBorder="1" applyAlignment="1">
      <alignment horizontal="center" vertical="center"/>
    </xf>
    <xf numFmtId="164" fontId="9" fillId="6" borderId="54" xfId="0" applyNumberFormat="1" applyFont="1" applyFill="1" applyBorder="1" applyAlignment="1">
      <alignment horizontal="center" vertical="center"/>
    </xf>
    <xf numFmtId="164" fontId="8" fillId="0" borderId="12" xfId="0" applyNumberFormat="1" applyFont="1" applyBorder="1" applyAlignment="1">
      <alignment vertical="center"/>
    </xf>
    <xf numFmtId="164" fontId="6" fillId="0" borderId="2" xfId="0" applyNumberFormat="1" applyFont="1" applyBorder="1"/>
    <xf numFmtId="164" fontId="0" fillId="0" borderId="2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0" fillId="6" borderId="36" xfId="0" applyNumberFormat="1" applyFill="1" applyBorder="1" applyAlignment="1">
      <alignment horizontal="center" vertical="center"/>
    </xf>
    <xf numFmtId="164" fontId="0" fillId="6" borderId="32" xfId="0" applyNumberFormat="1" applyFill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51" xfId="0" applyBorder="1"/>
    <xf numFmtId="164" fontId="5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0" fillId="6" borderId="9" xfId="0" applyFill="1" applyBorder="1" applyAlignment="1">
      <alignment vertical="center" wrapText="1"/>
    </xf>
    <xf numFmtId="164" fontId="8" fillId="6" borderId="13" xfId="0" applyNumberFormat="1" applyFont="1" applyFill="1" applyBorder="1" applyAlignment="1">
      <alignment vertical="center"/>
    </xf>
    <xf numFmtId="164" fontId="7" fillId="6" borderId="13" xfId="0" applyNumberFormat="1" applyFont="1" applyFill="1" applyBorder="1" applyAlignment="1">
      <alignment vertical="center"/>
    </xf>
    <xf numFmtId="164" fontId="0" fillId="6" borderId="13" xfId="0" applyNumberFormat="1" applyFill="1" applyBorder="1" applyAlignment="1">
      <alignment vertical="center"/>
    </xf>
    <xf numFmtId="164" fontId="0" fillId="6" borderId="52" xfId="0" applyNumberFormat="1" applyFill="1" applyBorder="1" applyAlignment="1">
      <alignment vertical="center"/>
    </xf>
    <xf numFmtId="164" fontId="0" fillId="6" borderId="4" xfId="0" applyNumberForma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164" fontId="7" fillId="6" borderId="29" xfId="0" applyNumberFormat="1" applyFont="1" applyFill="1" applyBorder="1" applyAlignment="1">
      <alignment horizontal="center" vertical="center"/>
    </xf>
    <xf numFmtId="164" fontId="8" fillId="6" borderId="29" xfId="0" applyNumberFormat="1" applyFont="1" applyFill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164" fontId="7" fillId="0" borderId="38" xfId="0" applyNumberFormat="1" applyFont="1" applyBorder="1" applyAlignment="1">
      <alignment horizontal="center" vertical="center"/>
    </xf>
    <xf numFmtId="164" fontId="7" fillId="0" borderId="44" xfId="0" applyNumberFormat="1" applyFont="1" applyBorder="1" applyAlignment="1">
      <alignment horizontal="center" vertical="center"/>
    </xf>
    <xf numFmtId="0" fontId="0" fillId="6" borderId="29" xfId="0" applyFill="1" applyBorder="1" applyAlignment="1">
      <alignment vertical="center" wrapText="1"/>
    </xf>
    <xf numFmtId="164" fontId="0" fillId="6" borderId="29" xfId="0" applyNumberFormat="1" applyFill="1" applyBorder="1" applyAlignment="1">
      <alignment horizontal="center" vertical="center"/>
    </xf>
    <xf numFmtId="164" fontId="0" fillId="6" borderId="42" xfId="0" applyNumberFormat="1" applyFill="1" applyBorder="1" applyAlignment="1">
      <alignment horizontal="center" vertical="center"/>
    </xf>
    <xf numFmtId="164" fontId="0" fillId="6" borderId="16" xfId="0" applyNumberFormat="1" applyFill="1" applyBorder="1" applyAlignment="1">
      <alignment horizontal="center" vertical="center" wrapText="1"/>
    </xf>
    <xf numFmtId="164" fontId="2" fillId="0" borderId="44" xfId="0" applyNumberFormat="1" applyFont="1" applyBorder="1"/>
    <xf numFmtId="164" fontId="0" fillId="0" borderId="26" xfId="0" applyNumberFormat="1" applyBorder="1" applyAlignment="1">
      <alignment vertical="center" wrapText="1"/>
    </xf>
    <xf numFmtId="164" fontId="2" fillId="0" borderId="26" xfId="0" applyNumberFormat="1" applyFont="1" applyBorder="1" applyAlignment="1">
      <alignment vertical="center" wrapText="1"/>
    </xf>
    <xf numFmtId="164" fontId="1" fillId="0" borderId="35" xfId="0" applyNumberFormat="1" applyFont="1" applyBorder="1" applyAlignment="1">
      <alignment horizontal="left"/>
    </xf>
    <xf numFmtId="164" fontId="2" fillId="0" borderId="36" xfId="0" applyNumberFormat="1" applyFont="1" applyBorder="1"/>
    <xf numFmtId="164" fontId="2" fillId="0" borderId="26" xfId="0" applyNumberFormat="1" applyFont="1" applyBorder="1"/>
    <xf numFmtId="164" fontId="6" fillId="0" borderId="24" xfId="0" applyNumberFormat="1" applyFont="1" applyBorder="1" applyAlignment="1">
      <alignment horizontal="center" vertical="center"/>
    </xf>
    <xf numFmtId="164" fontId="0" fillId="0" borderId="51" xfId="0" applyNumberFormat="1" applyBorder="1"/>
    <xf numFmtId="0" fontId="10" fillId="0" borderId="1" xfId="0" applyFont="1" applyBorder="1" applyAlignment="1">
      <alignment vertical="center" wrapText="1"/>
    </xf>
    <xf numFmtId="164" fontId="10" fillId="0" borderId="26" xfId="0" applyNumberFormat="1" applyFont="1" applyBorder="1" applyAlignment="1">
      <alignment vertical="center"/>
    </xf>
    <xf numFmtId="164" fontId="3" fillId="0" borderId="0" xfId="0" applyNumberFormat="1" applyFont="1"/>
    <xf numFmtId="0" fontId="10" fillId="0" borderId="0" xfId="0" applyFont="1"/>
    <xf numFmtId="0" fontId="13" fillId="0" borderId="0" xfId="0" applyFont="1"/>
    <xf numFmtId="164" fontId="5" fillId="0" borderId="0" xfId="0" applyNumberFormat="1" applyFont="1"/>
    <xf numFmtId="164" fontId="10" fillId="0" borderId="4" xfId="0" applyNumberFormat="1" applyFont="1" applyBorder="1" applyAlignment="1">
      <alignment vertical="center"/>
    </xf>
    <xf numFmtId="0" fontId="14" fillId="6" borderId="13" xfId="0" applyFont="1" applyFill="1" applyBorder="1" applyAlignment="1">
      <alignment vertical="center" wrapText="1"/>
    </xf>
    <xf numFmtId="164" fontId="15" fillId="6" borderId="13" xfId="0" applyNumberFormat="1" applyFont="1" applyFill="1" applyBorder="1" applyAlignment="1">
      <alignment vertical="center"/>
    </xf>
    <xf numFmtId="164" fontId="14" fillId="6" borderId="13" xfId="0" applyNumberFormat="1" applyFont="1" applyFill="1" applyBorder="1" applyAlignment="1">
      <alignment vertical="center"/>
    </xf>
    <xf numFmtId="164" fontId="9" fillId="6" borderId="13" xfId="0" applyNumberFormat="1" applyFont="1" applyFill="1" applyBorder="1" applyAlignment="1">
      <alignment vertical="center"/>
    </xf>
    <xf numFmtId="164" fontId="9" fillId="6" borderId="4" xfId="0" applyNumberFormat="1" applyFont="1" applyFill="1" applyBorder="1" applyAlignment="1">
      <alignment vertical="center"/>
    </xf>
    <xf numFmtId="164" fontId="9" fillId="6" borderId="10" xfId="0" applyNumberFormat="1" applyFont="1" applyFill="1" applyBorder="1" applyAlignment="1">
      <alignment horizontal="center" vertical="center" wrapText="1"/>
    </xf>
    <xf numFmtId="164" fontId="15" fillId="0" borderId="21" xfId="0" applyNumberFormat="1" applyFont="1" applyBorder="1" applyAlignment="1">
      <alignment vertical="center"/>
    </xf>
    <xf numFmtId="164" fontId="14" fillId="0" borderId="21" xfId="0" applyNumberFormat="1" applyFon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164" fontId="9" fillId="0" borderId="53" xfId="0" applyNumberFormat="1" applyFont="1" applyBorder="1" applyAlignment="1">
      <alignment horizontal="center" vertical="center"/>
    </xf>
    <xf numFmtId="164" fontId="16" fillId="0" borderId="25" xfId="0" applyNumberFormat="1" applyFont="1" applyBorder="1"/>
    <xf numFmtId="164" fontId="15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55" xfId="0" applyNumberFormat="1" applyFont="1" applyBorder="1" applyAlignment="1">
      <alignment horizontal="center" vertical="center"/>
    </xf>
    <xf numFmtId="164" fontId="12" fillId="0" borderId="26" xfId="0" applyNumberFormat="1" applyFont="1" applyBorder="1"/>
    <xf numFmtId="164" fontId="15" fillId="0" borderId="24" xfId="0" applyNumberFormat="1" applyFont="1" applyBorder="1" applyAlignment="1">
      <alignment vertical="center"/>
    </xf>
    <xf numFmtId="164" fontId="14" fillId="0" borderId="24" xfId="0" applyNumberFormat="1" applyFont="1" applyBorder="1" applyAlignment="1">
      <alignment horizontal="center" vertical="center"/>
    </xf>
    <xf numFmtId="164" fontId="9" fillId="0" borderId="24" xfId="0" applyNumberFormat="1" applyFont="1" applyBorder="1" applyAlignment="1">
      <alignment horizontal="center" vertical="center"/>
    </xf>
    <xf numFmtId="164" fontId="9" fillId="0" borderId="54" xfId="0" applyNumberFormat="1" applyFont="1" applyBorder="1" applyAlignment="1">
      <alignment horizontal="center" vertical="center"/>
    </xf>
    <xf numFmtId="164" fontId="17" fillId="0" borderId="51" xfId="0" applyNumberFormat="1" applyFont="1" applyBorder="1"/>
    <xf numFmtId="164" fontId="6" fillId="6" borderId="2" xfId="0" applyNumberFormat="1" applyFont="1" applyFill="1" applyBorder="1"/>
    <xf numFmtId="164" fontId="0" fillId="6" borderId="2" xfId="0" applyNumberFormat="1" applyFill="1" applyBorder="1" applyAlignment="1">
      <alignment horizontal="center" vertical="center"/>
    </xf>
    <xf numFmtId="164" fontId="0" fillId="6" borderId="48" xfId="0" applyNumberFormat="1" applyFill="1" applyBorder="1" applyAlignment="1">
      <alignment horizontal="center" vertical="center"/>
    </xf>
    <xf numFmtId="164" fontId="2" fillId="6" borderId="36" xfId="0" applyNumberFormat="1" applyFont="1" applyFill="1" applyBorder="1"/>
    <xf numFmtId="164" fontId="2" fillId="6" borderId="26" xfId="0" applyNumberFormat="1" applyFont="1" applyFill="1" applyBorder="1"/>
    <xf numFmtId="164" fontId="6" fillId="6" borderId="24" xfId="0" applyNumberFormat="1" applyFont="1" applyFill="1" applyBorder="1" applyAlignment="1">
      <alignment horizontal="center" vertical="center"/>
    </xf>
    <xf numFmtId="164" fontId="0" fillId="6" borderId="51" xfId="0" applyNumberForma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4" fontId="4" fillId="0" borderId="37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4" fillId="0" borderId="3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9" xfId="0" applyFont="1" applyBorder="1" applyAlignment="1">
      <alignment vertical="center" wrapText="1"/>
    </xf>
    <xf numFmtId="49" fontId="4" fillId="0" borderId="47" xfId="0" applyNumberFormat="1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/>
    </xf>
    <xf numFmtId="49" fontId="4" fillId="0" borderId="43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164" fontId="7" fillId="6" borderId="42" xfId="0" applyNumberFormat="1" applyFont="1" applyFill="1" applyBorder="1" applyAlignment="1">
      <alignment horizontal="center" vertical="center"/>
    </xf>
    <xf numFmtId="164" fontId="7" fillId="6" borderId="38" xfId="0" applyNumberFormat="1" applyFont="1" applyFill="1" applyBorder="1" applyAlignment="1">
      <alignment horizontal="center" vertical="center"/>
    </xf>
    <xf numFmtId="164" fontId="7" fillId="6" borderId="32" xfId="0" applyNumberFormat="1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0" fontId="7" fillId="6" borderId="3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0" fontId="7" fillId="6" borderId="31" xfId="0" applyFont="1" applyFill="1" applyBorder="1" applyAlignment="1">
      <alignment vertical="center" wrapText="1"/>
    </xf>
    <xf numFmtId="164" fontId="0" fillId="0" borderId="38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31" xfId="0" applyNumberFormat="1" applyFont="1" applyBorder="1" applyAlignment="1">
      <alignment horizontal="center" vertical="center"/>
    </xf>
    <xf numFmtId="164" fontId="0" fillId="0" borderId="56" xfId="0" applyNumberFormat="1" applyBorder="1" applyAlignment="1">
      <alignment horizontal="center" vertical="center" wrapText="1"/>
    </xf>
    <xf numFmtId="164" fontId="7" fillId="6" borderId="29" xfId="0" applyNumberFormat="1" applyFont="1" applyFill="1" applyBorder="1" applyAlignment="1">
      <alignment horizontal="center" vertical="center"/>
    </xf>
    <xf numFmtId="164" fontId="7" fillId="6" borderId="11" xfId="0" applyNumberFormat="1" applyFont="1" applyFill="1" applyBorder="1" applyAlignment="1">
      <alignment horizontal="center" vertical="center"/>
    </xf>
    <xf numFmtId="164" fontId="7" fillId="6" borderId="31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0" fillId="4" borderId="2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0" fillId="6" borderId="17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14" fillId="0" borderId="2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24" xfId="0" applyFont="1" applyFill="1" applyBorder="1" applyAlignment="1">
      <alignment horizontal="left" vertical="center" wrapText="1"/>
    </xf>
    <xf numFmtId="0" fontId="7" fillId="6" borderId="22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4" fontId="6" fillId="0" borderId="56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164" fontId="8" fillId="6" borderId="29" xfId="0" applyNumberFormat="1" applyFont="1" applyFill="1" applyBorder="1" applyAlignment="1">
      <alignment horizontal="center" vertical="center"/>
    </xf>
    <xf numFmtId="164" fontId="8" fillId="6" borderId="11" xfId="0" applyNumberFormat="1" applyFont="1" applyFill="1" applyBorder="1" applyAlignment="1">
      <alignment horizontal="center" vertical="center"/>
    </xf>
    <xf numFmtId="164" fontId="8" fillId="6" borderId="31" xfId="0" applyNumberFormat="1" applyFont="1" applyFill="1" applyBorder="1" applyAlignment="1">
      <alignment horizontal="center" vertical="center"/>
    </xf>
    <xf numFmtId="164" fontId="8" fillId="0" borderId="29" xfId="0" applyNumberFormat="1" applyFont="1" applyBorder="1" applyAlignment="1">
      <alignment horizontal="center" vertical="center"/>
    </xf>
    <xf numFmtId="164" fontId="8" fillId="0" borderId="42" xfId="0" applyNumberFormat="1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/>
    </xf>
    <xf numFmtId="164" fontId="7" fillId="0" borderId="29" xfId="0" applyNumberFormat="1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2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0" fillId="6" borderId="24" xfId="0" applyFill="1" applyBorder="1" applyAlignment="1">
      <alignment horizontal="left" vertical="center" wrapText="1"/>
    </xf>
    <xf numFmtId="0" fontId="0" fillId="6" borderId="2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2" xfId="0" applyFill="1" applyBorder="1" applyAlignment="1">
      <alignment horizontal="left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8"/>
  <sheetViews>
    <sheetView tabSelected="1" view="pageBreakPreview" topLeftCell="A104" zoomScale="90" zoomScaleNormal="90" zoomScaleSheetLayoutView="90" workbookViewId="0">
      <selection activeCell="C46" sqref="C46"/>
    </sheetView>
  </sheetViews>
  <sheetFormatPr defaultRowHeight="15" x14ac:dyDescent="0.25"/>
  <cols>
    <col min="1" max="1" width="15.140625" customWidth="1"/>
    <col min="2" max="2" width="17.85546875" customWidth="1"/>
    <col min="3" max="3" width="18.28515625" customWidth="1"/>
    <col min="4" max="4" width="109.42578125" customWidth="1"/>
    <col min="5" max="5" width="35.42578125" customWidth="1"/>
    <col min="6" max="6" width="32" customWidth="1"/>
    <col min="7" max="7" width="22.5703125" customWidth="1"/>
    <col min="8" max="9" width="14.42578125" bestFit="1" customWidth="1"/>
    <col min="10" max="10" width="12.85546875" bestFit="1" customWidth="1"/>
  </cols>
  <sheetData>
    <row r="1" spans="1:9" ht="30" customHeight="1" thickBot="1" x14ac:dyDescent="0.35">
      <c r="A1" s="198" t="s">
        <v>0</v>
      </c>
      <c r="B1" s="199" t="s">
        <v>1</v>
      </c>
      <c r="C1" s="200" t="s">
        <v>2</v>
      </c>
      <c r="D1" s="200" t="s">
        <v>3</v>
      </c>
      <c r="E1" s="197" t="s">
        <v>4</v>
      </c>
      <c r="F1" s="3"/>
      <c r="G1" s="3"/>
    </row>
    <row r="2" spans="1:9" ht="30.75" customHeight="1" thickBot="1" x14ac:dyDescent="0.35">
      <c r="A2" s="255" t="s">
        <v>5</v>
      </c>
      <c r="B2" s="256"/>
      <c r="C2" s="256"/>
      <c r="D2" s="257"/>
      <c r="E2" s="116">
        <f>E3+E4+E5+E6+E7+E10+E11+E13+E17+E19+E18+E8+E9+E12+E14+E15+E16</f>
        <v>520260</v>
      </c>
      <c r="F2" s="3"/>
      <c r="G2" s="4"/>
    </row>
    <row r="3" spans="1:9" ht="30.75" customHeight="1" x14ac:dyDescent="0.3">
      <c r="A3" s="5">
        <v>926</v>
      </c>
      <c r="B3" s="5">
        <v>92695</v>
      </c>
      <c r="C3" s="6" t="s">
        <v>43</v>
      </c>
      <c r="D3" s="196" t="s">
        <v>35</v>
      </c>
      <c r="E3" s="63">
        <v>260130</v>
      </c>
      <c r="F3" s="3"/>
      <c r="G3" s="4"/>
    </row>
    <row r="4" spans="1:9" ht="30.75" customHeight="1" x14ac:dyDescent="0.3">
      <c r="A4" s="7">
        <v>926</v>
      </c>
      <c r="B4" s="7">
        <v>92695</v>
      </c>
      <c r="C4" s="8" t="s">
        <v>44</v>
      </c>
      <c r="D4" s="9" t="s">
        <v>45</v>
      </c>
      <c r="E4" s="63">
        <v>260130</v>
      </c>
      <c r="F4" s="3"/>
      <c r="G4" s="4"/>
    </row>
    <row r="5" spans="1:9" ht="30" customHeight="1" x14ac:dyDescent="0.3">
      <c r="A5" s="117"/>
      <c r="B5" s="117"/>
      <c r="C5" s="117"/>
      <c r="D5" s="9"/>
      <c r="E5" s="160"/>
      <c r="F5" s="3"/>
      <c r="G5" s="4"/>
    </row>
    <row r="6" spans="1:9" ht="24.75" customHeight="1" x14ac:dyDescent="0.3">
      <c r="A6" s="117"/>
      <c r="B6" s="117"/>
      <c r="C6" s="117"/>
      <c r="D6" s="9"/>
      <c r="E6" s="160"/>
      <c r="F6" s="3"/>
      <c r="G6" s="4"/>
    </row>
    <row r="7" spans="1:9" ht="41.25" customHeight="1" thickBot="1" x14ac:dyDescent="0.35">
      <c r="A7" s="149"/>
      <c r="B7" s="150"/>
      <c r="C7" s="150"/>
      <c r="D7" s="151"/>
      <c r="E7" s="152"/>
      <c r="F7" s="3"/>
      <c r="G7" s="4"/>
    </row>
    <row r="8" spans="1:9" ht="30.75" hidden="1" customHeight="1" x14ac:dyDescent="0.3">
      <c r="A8" s="106"/>
      <c r="B8" s="6"/>
      <c r="C8" s="6"/>
      <c r="D8" s="60"/>
      <c r="E8" s="63"/>
      <c r="F8" s="3"/>
      <c r="G8" s="4"/>
    </row>
    <row r="9" spans="1:9" ht="30.75" hidden="1" customHeight="1" x14ac:dyDescent="0.3">
      <c r="A9" s="106"/>
      <c r="B9" s="6"/>
      <c r="C9" s="6"/>
      <c r="D9" s="60"/>
      <c r="E9" s="63"/>
      <c r="F9" s="3"/>
      <c r="G9" s="4"/>
    </row>
    <row r="10" spans="1:9" ht="30.75" hidden="1" customHeight="1" x14ac:dyDescent="0.3">
      <c r="A10" s="106"/>
      <c r="B10" s="6"/>
      <c r="C10" s="6"/>
      <c r="D10" s="11"/>
      <c r="E10" s="63"/>
      <c r="F10" s="3"/>
      <c r="G10" s="4"/>
    </row>
    <row r="11" spans="1:9" ht="30.75" hidden="1" customHeight="1" x14ac:dyDescent="0.3">
      <c r="A11" s="106"/>
      <c r="B11" s="6"/>
      <c r="C11" s="6"/>
      <c r="D11" s="11"/>
      <c r="E11" s="63"/>
      <c r="F11" s="3"/>
      <c r="G11" s="4"/>
    </row>
    <row r="12" spans="1:9" ht="30.75" hidden="1" customHeight="1" x14ac:dyDescent="0.3">
      <c r="A12" s="106"/>
      <c r="B12" s="6"/>
      <c r="C12" s="6"/>
      <c r="D12" s="11"/>
      <c r="E12" s="63"/>
      <c r="F12" s="3"/>
      <c r="G12" s="4"/>
    </row>
    <row r="13" spans="1:9" ht="30.75" hidden="1" customHeight="1" x14ac:dyDescent="0.3">
      <c r="A13" s="106"/>
      <c r="B13" s="6"/>
      <c r="C13" s="6"/>
      <c r="D13" s="44"/>
      <c r="E13" s="34"/>
      <c r="F13" s="3"/>
      <c r="G13" s="3"/>
    </row>
    <row r="14" spans="1:9" ht="30.75" hidden="1" customHeight="1" x14ac:dyDescent="0.25">
      <c r="A14" s="258"/>
      <c r="B14" s="260"/>
      <c r="C14" s="6"/>
      <c r="D14" s="44"/>
      <c r="E14" s="34"/>
      <c r="F14" s="265"/>
      <c r="G14" s="265"/>
      <c r="H14" s="265"/>
      <c r="I14" s="265"/>
    </row>
    <row r="15" spans="1:9" ht="30.75" hidden="1" customHeight="1" x14ac:dyDescent="0.25">
      <c r="A15" s="259"/>
      <c r="B15" s="261"/>
      <c r="C15" s="6"/>
      <c r="D15" s="44"/>
      <c r="E15" s="34"/>
      <c r="F15" s="265"/>
      <c r="G15" s="265"/>
      <c r="H15" s="265"/>
      <c r="I15" s="265"/>
    </row>
    <row r="16" spans="1:9" ht="30.75" hidden="1" customHeight="1" x14ac:dyDescent="0.3">
      <c r="A16" s="106"/>
      <c r="B16" s="6"/>
      <c r="C16" s="6"/>
      <c r="D16" s="44"/>
      <c r="E16" s="34"/>
      <c r="F16" s="107"/>
      <c r="G16" s="107"/>
      <c r="H16" s="107"/>
      <c r="I16" s="107"/>
    </row>
    <row r="17" spans="1:8" ht="30.75" hidden="1" customHeight="1" x14ac:dyDescent="0.3">
      <c r="A17" s="119"/>
      <c r="B17" s="61"/>
      <c r="C17" s="61"/>
      <c r="D17" s="9"/>
      <c r="E17" s="62"/>
      <c r="F17" s="3"/>
      <c r="G17" s="3"/>
    </row>
    <row r="18" spans="1:8" ht="30.75" hidden="1" customHeight="1" x14ac:dyDescent="0.3">
      <c r="A18" s="144"/>
      <c r="B18" s="118"/>
      <c r="C18" s="61"/>
      <c r="D18" s="9"/>
      <c r="E18" s="62"/>
      <c r="F18" s="3"/>
      <c r="G18" s="3"/>
    </row>
    <row r="19" spans="1:8" ht="30.75" hidden="1" customHeight="1" x14ac:dyDescent="0.3">
      <c r="A19" s="144"/>
      <c r="B19" s="118"/>
      <c r="C19" s="8"/>
      <c r="D19" s="9"/>
      <c r="E19" s="31"/>
      <c r="F19" s="3"/>
      <c r="G19" s="3"/>
    </row>
    <row r="20" spans="1:8" ht="30.75" hidden="1" customHeight="1" x14ac:dyDescent="0.3">
      <c r="A20" s="29"/>
      <c r="B20" s="5"/>
      <c r="C20" s="8"/>
      <c r="D20" s="9"/>
      <c r="E20" s="31"/>
      <c r="F20" s="4"/>
      <c r="G20" s="3"/>
    </row>
    <row r="21" spans="1:8" ht="30.75" hidden="1" customHeight="1" x14ac:dyDescent="0.3">
      <c r="A21" s="32"/>
      <c r="B21" s="7"/>
      <c r="C21" s="8"/>
      <c r="D21" s="9"/>
      <c r="E21" s="31"/>
      <c r="F21" s="3"/>
      <c r="G21" s="3"/>
    </row>
    <row r="22" spans="1:8" ht="30.75" hidden="1" customHeight="1" x14ac:dyDescent="0.3">
      <c r="A22" s="32"/>
      <c r="B22" s="7"/>
      <c r="C22" s="10"/>
      <c r="D22" s="9"/>
      <c r="E22" s="35"/>
      <c r="F22" s="3"/>
      <c r="G22" s="3"/>
    </row>
    <row r="23" spans="1:8" ht="30.75" hidden="1" customHeight="1" x14ac:dyDescent="0.3">
      <c r="A23" s="32"/>
      <c r="B23" s="7"/>
      <c r="C23" s="10"/>
      <c r="D23" s="11"/>
      <c r="E23" s="35"/>
      <c r="F23" s="3"/>
      <c r="G23" s="3"/>
    </row>
    <row r="24" spans="1:8" ht="30.75" hidden="1" customHeight="1" x14ac:dyDescent="0.3">
      <c r="A24" s="32"/>
      <c r="B24" s="7"/>
      <c r="C24" s="10"/>
      <c r="D24" s="11"/>
      <c r="E24" s="35"/>
      <c r="F24" s="3"/>
      <c r="G24" s="3"/>
    </row>
    <row r="25" spans="1:8" ht="30.75" hidden="1" customHeight="1" x14ac:dyDescent="0.3">
      <c r="A25" s="64"/>
      <c r="B25" s="33"/>
      <c r="C25" s="10"/>
      <c r="D25" s="11"/>
      <c r="E25" s="35"/>
      <c r="F25" s="3"/>
      <c r="G25" s="3"/>
    </row>
    <row r="26" spans="1:8" ht="30.75" hidden="1" customHeight="1" x14ac:dyDescent="0.3">
      <c r="A26" s="64"/>
      <c r="B26" s="33"/>
      <c r="C26" s="10"/>
      <c r="D26" s="11"/>
      <c r="E26" s="35"/>
      <c r="F26" s="3"/>
      <c r="G26" s="3"/>
    </row>
    <row r="27" spans="1:8" ht="30.75" hidden="1" customHeight="1" x14ac:dyDescent="0.3">
      <c r="A27" s="64"/>
      <c r="B27" s="33"/>
      <c r="C27" s="10"/>
      <c r="D27" s="11"/>
      <c r="E27" s="35"/>
      <c r="F27" s="3"/>
      <c r="G27" s="3"/>
    </row>
    <row r="28" spans="1:8" ht="30.75" hidden="1" customHeight="1" x14ac:dyDescent="0.3">
      <c r="A28" s="32"/>
      <c r="B28" s="7"/>
      <c r="C28" s="10"/>
      <c r="D28" s="11"/>
      <c r="E28" s="35"/>
      <c r="F28" s="3"/>
      <c r="G28" s="3"/>
    </row>
    <row r="29" spans="1:8" ht="30.75" hidden="1" customHeight="1" x14ac:dyDescent="0.3">
      <c r="A29" s="32"/>
      <c r="B29" s="7"/>
      <c r="C29" s="10"/>
      <c r="D29" s="11"/>
      <c r="E29" s="35"/>
      <c r="F29" s="3"/>
      <c r="G29" s="3"/>
    </row>
    <row r="30" spans="1:8" ht="30.75" hidden="1" customHeight="1" x14ac:dyDescent="0.3">
      <c r="A30" s="30"/>
      <c r="B30" s="12"/>
      <c r="C30" s="13"/>
      <c r="D30" s="14"/>
      <c r="E30" s="36"/>
      <c r="F30" s="3"/>
      <c r="G30" s="3"/>
    </row>
    <row r="31" spans="1:8" ht="30.75" hidden="1" customHeight="1" thickBot="1" x14ac:dyDescent="0.35">
      <c r="A31" s="30"/>
      <c r="B31" s="12"/>
      <c r="C31" s="13"/>
      <c r="D31" s="14"/>
      <c r="E31" s="36"/>
      <c r="F31" s="3"/>
      <c r="G31" s="3"/>
    </row>
    <row r="32" spans="1:8" ht="30.75" customHeight="1" thickBot="1" x14ac:dyDescent="0.35">
      <c r="A32" s="255" t="s">
        <v>6</v>
      </c>
      <c r="B32" s="256"/>
      <c r="C32" s="256"/>
      <c r="D32" s="256"/>
      <c r="E32" s="15">
        <f>E33+E34+E35+E36+E37+E38+E39+E40+E41+E42+E43+E44+E45+E46+E47+E48+E49+E51+E52+E53+E54+E50+E55+E56+E57+E58</f>
        <v>-375866</v>
      </c>
      <c r="F32" s="4"/>
      <c r="G32" s="4"/>
      <c r="H32" s="1"/>
    </row>
    <row r="33" spans="1:10" ht="30.75" customHeight="1" x14ac:dyDescent="0.3">
      <c r="A33" s="153" t="s">
        <v>21</v>
      </c>
      <c r="B33" s="148" t="s">
        <v>22</v>
      </c>
      <c r="C33" s="148" t="s">
        <v>23</v>
      </c>
      <c r="D33" s="154" t="s">
        <v>27</v>
      </c>
      <c r="E33" s="155">
        <v>-40000</v>
      </c>
      <c r="F33" s="161" t="s">
        <v>24</v>
      </c>
      <c r="G33" s="4"/>
      <c r="H33" s="1"/>
    </row>
    <row r="34" spans="1:10" ht="42.75" customHeight="1" x14ac:dyDescent="0.3">
      <c r="A34" s="8" t="s">
        <v>30</v>
      </c>
      <c r="B34" s="8" t="s">
        <v>41</v>
      </c>
      <c r="C34" s="8" t="s">
        <v>42</v>
      </c>
      <c r="D34" s="44" t="s">
        <v>40</v>
      </c>
      <c r="E34" s="45">
        <v>50000</v>
      </c>
      <c r="F34" s="4"/>
      <c r="G34" s="4"/>
      <c r="H34" s="1"/>
    </row>
    <row r="35" spans="1:10" ht="30" customHeight="1" x14ac:dyDescent="0.3">
      <c r="A35" s="279" t="s">
        <v>30</v>
      </c>
      <c r="B35" s="260" t="s">
        <v>31</v>
      </c>
      <c r="C35" s="260" t="s">
        <v>32</v>
      </c>
      <c r="D35" s="44" t="s">
        <v>33</v>
      </c>
      <c r="E35" s="45">
        <v>-270000</v>
      </c>
      <c r="F35" s="225" t="s">
        <v>24</v>
      </c>
      <c r="G35" s="4"/>
      <c r="J35" s="1"/>
    </row>
    <row r="36" spans="1:10" ht="41.25" customHeight="1" x14ac:dyDescent="0.3">
      <c r="A36" s="280"/>
      <c r="B36" s="261"/>
      <c r="C36" s="261"/>
      <c r="D36" s="44" t="s">
        <v>34</v>
      </c>
      <c r="E36" s="35">
        <v>-4551</v>
      </c>
      <c r="F36" s="225" t="s">
        <v>24</v>
      </c>
      <c r="G36" s="4"/>
    </row>
    <row r="37" spans="1:10" ht="30.75" customHeight="1" x14ac:dyDescent="0.3">
      <c r="A37" s="8" t="s">
        <v>30</v>
      </c>
      <c r="B37" s="8" t="s">
        <v>31</v>
      </c>
      <c r="C37" s="8" t="s">
        <v>23</v>
      </c>
      <c r="D37" s="44" t="s">
        <v>36</v>
      </c>
      <c r="E37" s="188">
        <v>65000</v>
      </c>
      <c r="F37" s="4"/>
      <c r="G37" s="4"/>
    </row>
    <row r="38" spans="1:10" ht="30.75" customHeight="1" x14ac:dyDescent="0.3">
      <c r="A38" s="8" t="s">
        <v>30</v>
      </c>
      <c r="B38" s="8" t="s">
        <v>31</v>
      </c>
      <c r="C38" s="8" t="s">
        <v>23</v>
      </c>
      <c r="D38" s="44" t="s">
        <v>77</v>
      </c>
      <c r="E38" s="189">
        <v>56000</v>
      </c>
      <c r="F38" s="4"/>
      <c r="G38" s="4"/>
    </row>
    <row r="39" spans="1:10" ht="30.75" customHeight="1" x14ac:dyDescent="0.3">
      <c r="A39" s="65" t="s">
        <v>37</v>
      </c>
      <c r="B39" s="8" t="s">
        <v>38</v>
      </c>
      <c r="C39" s="8" t="s">
        <v>32</v>
      </c>
      <c r="D39" s="220" t="s">
        <v>39</v>
      </c>
      <c r="E39" s="221">
        <v>-180000</v>
      </c>
      <c r="F39" s="4"/>
      <c r="G39" s="4"/>
    </row>
    <row r="40" spans="1:10" ht="59.25" customHeight="1" x14ac:dyDescent="0.3">
      <c r="A40" s="65" t="s">
        <v>30</v>
      </c>
      <c r="B40" s="8" t="s">
        <v>31</v>
      </c>
      <c r="C40" s="8" t="s">
        <v>32</v>
      </c>
      <c r="D40" s="44" t="s">
        <v>63</v>
      </c>
      <c r="E40" s="31">
        <v>500000</v>
      </c>
      <c r="F40" s="4"/>
      <c r="G40" s="4"/>
    </row>
    <row r="41" spans="1:10" ht="30.75" customHeight="1" x14ac:dyDescent="0.3">
      <c r="A41" s="65" t="s">
        <v>47</v>
      </c>
      <c r="B41" s="8" t="s">
        <v>48</v>
      </c>
      <c r="C41" s="8" t="s">
        <v>23</v>
      </c>
      <c r="D41" s="44" t="s">
        <v>46</v>
      </c>
      <c r="E41" s="35">
        <v>20000</v>
      </c>
      <c r="F41" s="4"/>
      <c r="G41" s="4"/>
    </row>
    <row r="42" spans="1:10" ht="30.75" customHeight="1" x14ac:dyDescent="0.3">
      <c r="A42" s="65" t="s">
        <v>47</v>
      </c>
      <c r="B42" s="8" t="s">
        <v>49</v>
      </c>
      <c r="C42" s="8" t="s">
        <v>23</v>
      </c>
      <c r="D42" s="44" t="s">
        <v>50</v>
      </c>
      <c r="E42" s="35">
        <v>20000</v>
      </c>
      <c r="F42" s="4"/>
      <c r="G42" s="4"/>
    </row>
    <row r="43" spans="1:10" ht="30.75" customHeight="1" x14ac:dyDescent="0.3">
      <c r="A43" s="65" t="s">
        <v>47</v>
      </c>
      <c r="B43" s="8" t="s">
        <v>49</v>
      </c>
      <c r="C43" s="8" t="s">
        <v>23</v>
      </c>
      <c r="D43" s="44" t="s">
        <v>61</v>
      </c>
      <c r="E43" s="35">
        <v>20000</v>
      </c>
      <c r="F43" s="4"/>
      <c r="G43" s="4"/>
    </row>
    <row r="44" spans="1:10" ht="30.75" customHeight="1" x14ac:dyDescent="0.3">
      <c r="A44" s="65" t="s">
        <v>47</v>
      </c>
      <c r="B44" s="8" t="s">
        <v>49</v>
      </c>
      <c r="C44" s="8" t="s">
        <v>23</v>
      </c>
      <c r="D44" s="44" t="s">
        <v>62</v>
      </c>
      <c r="E44" s="35">
        <v>30000</v>
      </c>
      <c r="F44" s="4"/>
      <c r="G44" s="4"/>
    </row>
    <row r="45" spans="1:10" ht="30.75" customHeight="1" x14ac:dyDescent="0.3">
      <c r="A45" s="65" t="s">
        <v>47</v>
      </c>
      <c r="B45" s="8" t="s">
        <v>52</v>
      </c>
      <c r="C45" s="8" t="s">
        <v>80</v>
      </c>
      <c r="D45" s="44" t="s">
        <v>51</v>
      </c>
      <c r="E45" s="31">
        <v>15000</v>
      </c>
      <c r="F45" s="4"/>
      <c r="G45" s="4"/>
    </row>
    <row r="46" spans="1:10" ht="30.75" customHeight="1" x14ac:dyDescent="0.3">
      <c r="A46" s="258" t="s">
        <v>47</v>
      </c>
      <c r="B46" s="260" t="s">
        <v>52</v>
      </c>
      <c r="C46" s="8" t="s">
        <v>54</v>
      </c>
      <c r="D46" s="262" t="s">
        <v>58</v>
      </c>
      <c r="E46" s="35">
        <v>-2419.4499999999998</v>
      </c>
      <c r="F46" s="264"/>
      <c r="G46" s="4"/>
    </row>
    <row r="47" spans="1:10" ht="30.75" customHeight="1" x14ac:dyDescent="0.3">
      <c r="A47" s="281"/>
      <c r="B47" s="282"/>
      <c r="C47" s="8" t="s">
        <v>55</v>
      </c>
      <c r="D47" s="283"/>
      <c r="E47" s="35">
        <v>-495.55</v>
      </c>
      <c r="F47" s="264"/>
      <c r="G47" s="4"/>
    </row>
    <row r="48" spans="1:10" ht="30.75" customHeight="1" x14ac:dyDescent="0.3">
      <c r="A48" s="281"/>
      <c r="B48" s="282"/>
      <c r="C48" s="8" t="s">
        <v>56</v>
      </c>
      <c r="D48" s="283"/>
      <c r="E48" s="35">
        <v>2419.4499999999998</v>
      </c>
      <c r="F48" s="264"/>
      <c r="G48" s="3"/>
    </row>
    <row r="49" spans="1:9" ht="30.75" customHeight="1" x14ac:dyDescent="0.3">
      <c r="A49" s="259"/>
      <c r="B49" s="261"/>
      <c r="C49" s="8" t="s">
        <v>57</v>
      </c>
      <c r="D49" s="263"/>
      <c r="E49" s="35">
        <v>495.55</v>
      </c>
      <c r="F49" s="264"/>
      <c r="G49" s="3"/>
    </row>
    <row r="50" spans="1:9" ht="30.75" customHeight="1" x14ac:dyDescent="0.3">
      <c r="A50" s="65" t="s">
        <v>21</v>
      </c>
      <c r="B50" s="8" t="s">
        <v>22</v>
      </c>
      <c r="C50" s="8" t="s">
        <v>32</v>
      </c>
      <c r="D50" s="44" t="s">
        <v>73</v>
      </c>
      <c r="E50" s="35">
        <v>20000</v>
      </c>
      <c r="F50" s="3"/>
      <c r="G50" s="3"/>
    </row>
    <row r="51" spans="1:9" ht="30.75" customHeight="1" x14ac:dyDescent="0.3">
      <c r="A51" s="65" t="s">
        <v>64</v>
      </c>
      <c r="B51" s="8" t="s">
        <v>65</v>
      </c>
      <c r="C51" s="8" t="s">
        <v>23</v>
      </c>
      <c r="D51" s="44" t="s">
        <v>66</v>
      </c>
      <c r="E51" s="35">
        <v>1230</v>
      </c>
      <c r="F51" s="3"/>
      <c r="G51" s="3"/>
    </row>
    <row r="52" spans="1:9" ht="30.75" customHeight="1" x14ac:dyDescent="0.3">
      <c r="A52" s="65" t="s">
        <v>30</v>
      </c>
      <c r="B52" s="8" t="s">
        <v>67</v>
      </c>
      <c r="C52" s="8" t="s">
        <v>68</v>
      </c>
      <c r="D52" s="262" t="s">
        <v>70</v>
      </c>
      <c r="E52" s="35">
        <v>10000</v>
      </c>
      <c r="F52" s="3"/>
      <c r="G52" s="3"/>
    </row>
    <row r="53" spans="1:9" ht="30.75" customHeight="1" x14ac:dyDescent="0.3">
      <c r="A53" s="65" t="s">
        <v>30</v>
      </c>
      <c r="B53" s="8" t="s">
        <v>67</v>
      </c>
      <c r="C53" s="8" t="s">
        <v>69</v>
      </c>
      <c r="D53" s="263"/>
      <c r="E53" s="35">
        <v>-10000</v>
      </c>
      <c r="F53" s="3"/>
      <c r="G53" s="3"/>
    </row>
    <row r="54" spans="1:9" ht="30.75" customHeight="1" x14ac:dyDescent="0.3">
      <c r="A54" s="258" t="s">
        <v>30</v>
      </c>
      <c r="B54" s="260" t="s">
        <v>31</v>
      </c>
      <c r="C54" s="260" t="s">
        <v>69</v>
      </c>
      <c r="D54" s="44" t="s">
        <v>75</v>
      </c>
      <c r="E54" s="35">
        <v>-191000</v>
      </c>
      <c r="F54" s="3" t="s">
        <v>24</v>
      </c>
      <c r="G54" s="3"/>
    </row>
    <row r="55" spans="1:9" ht="38.25" customHeight="1" x14ac:dyDescent="0.3">
      <c r="A55" s="259"/>
      <c r="B55" s="261"/>
      <c r="C55" s="261"/>
      <c r="D55" s="111" t="s">
        <v>74</v>
      </c>
      <c r="E55" s="112">
        <v>0</v>
      </c>
      <c r="F55" s="3" t="s">
        <v>24</v>
      </c>
      <c r="G55" s="3"/>
    </row>
    <row r="56" spans="1:9" ht="39" customHeight="1" x14ac:dyDescent="0.3">
      <c r="A56" s="66" t="s">
        <v>30</v>
      </c>
      <c r="B56" s="13" t="s">
        <v>31</v>
      </c>
      <c r="C56" s="8" t="s">
        <v>32</v>
      </c>
      <c r="D56" s="50" t="s">
        <v>76</v>
      </c>
      <c r="E56" s="35">
        <v>-526000</v>
      </c>
      <c r="F56" s="3" t="s">
        <v>24</v>
      </c>
      <c r="G56" s="3"/>
    </row>
    <row r="57" spans="1:9" ht="30.75" customHeight="1" x14ac:dyDescent="0.3">
      <c r="A57" s="66" t="s">
        <v>30</v>
      </c>
      <c r="B57" s="13" t="s">
        <v>31</v>
      </c>
      <c r="C57" s="8" t="s">
        <v>32</v>
      </c>
      <c r="D57" s="50" t="s">
        <v>78</v>
      </c>
      <c r="E57" s="35">
        <v>35000</v>
      </c>
      <c r="F57" s="3"/>
      <c r="G57" s="3"/>
    </row>
    <row r="58" spans="1:9" ht="30.75" customHeight="1" thickBot="1" x14ac:dyDescent="0.35">
      <c r="A58" s="65" t="s">
        <v>64</v>
      </c>
      <c r="B58" s="8" t="s">
        <v>65</v>
      </c>
      <c r="C58" s="8" t="s">
        <v>80</v>
      </c>
      <c r="D58" s="220" t="s">
        <v>81</v>
      </c>
      <c r="E58" s="221">
        <v>3455</v>
      </c>
      <c r="F58" s="3"/>
      <c r="G58" s="3"/>
    </row>
    <row r="59" spans="1:9" ht="30.75" hidden="1" customHeight="1" x14ac:dyDescent="0.3">
      <c r="A59" s="145"/>
      <c r="B59" s="117"/>
      <c r="C59" s="8"/>
      <c r="D59" s="44"/>
      <c r="E59" s="35"/>
      <c r="F59" s="3"/>
      <c r="G59" s="3"/>
    </row>
    <row r="60" spans="1:9" ht="30.75" hidden="1" customHeight="1" x14ac:dyDescent="0.3">
      <c r="A60" s="145"/>
      <c r="B60" s="117"/>
      <c r="C60" s="6"/>
      <c r="D60" s="44"/>
      <c r="E60" s="35"/>
      <c r="F60" s="3"/>
      <c r="G60" s="3"/>
    </row>
    <row r="61" spans="1:9" ht="30.75" hidden="1" customHeight="1" x14ac:dyDescent="0.3">
      <c r="A61" s="145"/>
      <c r="B61" s="117"/>
      <c r="C61" s="6"/>
      <c r="D61" s="44"/>
      <c r="E61" s="35"/>
      <c r="F61" s="3"/>
      <c r="G61" s="3"/>
      <c r="I61" s="1"/>
    </row>
    <row r="62" spans="1:9" ht="30.75" hidden="1" customHeight="1" x14ac:dyDescent="0.3">
      <c r="A62" s="145"/>
      <c r="B62" s="117"/>
      <c r="C62" s="6"/>
      <c r="D62" s="44"/>
      <c r="E62" s="35"/>
      <c r="F62" s="3"/>
      <c r="G62" s="3"/>
    </row>
    <row r="63" spans="1:9" ht="30.75" hidden="1" customHeight="1" x14ac:dyDescent="0.3">
      <c r="A63" s="145"/>
      <c r="B63" s="117"/>
      <c r="C63" s="6"/>
      <c r="D63" s="44"/>
      <c r="E63" s="35"/>
      <c r="F63" s="3"/>
      <c r="G63" s="3"/>
    </row>
    <row r="64" spans="1:9" ht="30.75" hidden="1" customHeight="1" x14ac:dyDescent="0.3">
      <c r="A64" s="145"/>
      <c r="B64" s="117"/>
      <c r="C64" s="6"/>
      <c r="D64" s="44"/>
      <c r="E64" s="35"/>
      <c r="F64" s="3"/>
      <c r="G64" s="3"/>
    </row>
    <row r="65" spans="1:7" ht="30.75" hidden="1" customHeight="1" x14ac:dyDescent="0.3">
      <c r="A65" s="145"/>
      <c r="B65" s="117"/>
      <c r="C65" s="6"/>
      <c r="D65" s="44"/>
      <c r="E65" s="35"/>
      <c r="F65" s="3"/>
      <c r="G65" s="3"/>
    </row>
    <row r="66" spans="1:7" ht="30.75" hidden="1" customHeight="1" x14ac:dyDescent="0.3">
      <c r="A66" s="145"/>
      <c r="B66" s="117"/>
      <c r="C66" s="6"/>
      <c r="D66" s="44"/>
      <c r="E66" s="35"/>
      <c r="F66" s="3"/>
      <c r="G66" s="3"/>
    </row>
    <row r="67" spans="1:7" ht="30.75" hidden="1" customHeight="1" x14ac:dyDescent="0.3">
      <c r="A67" s="145"/>
      <c r="B67" s="117"/>
      <c r="C67" s="8"/>
      <c r="D67" s="44"/>
      <c r="E67" s="35"/>
      <c r="F67" s="3"/>
      <c r="G67" s="3"/>
    </row>
    <row r="68" spans="1:7" ht="30.75" hidden="1" customHeight="1" x14ac:dyDescent="0.3">
      <c r="A68" s="145"/>
      <c r="B68" s="117"/>
      <c r="C68" s="8"/>
      <c r="D68" s="44"/>
      <c r="E68" s="35"/>
      <c r="F68" s="3"/>
      <c r="G68" s="3"/>
    </row>
    <row r="69" spans="1:7" ht="30.75" hidden="1" customHeight="1" x14ac:dyDescent="0.3">
      <c r="A69" s="109"/>
      <c r="B69" s="110"/>
      <c r="C69" s="110"/>
      <c r="D69" s="111"/>
      <c r="E69" s="112"/>
      <c r="F69" s="3"/>
      <c r="G69" s="3"/>
    </row>
    <row r="70" spans="1:7" ht="30.75" hidden="1" customHeight="1" x14ac:dyDescent="0.3">
      <c r="A70" s="67"/>
      <c r="B70" s="39"/>
      <c r="C70" s="39"/>
      <c r="D70" s="44"/>
      <c r="E70" s="35"/>
      <c r="F70" s="3"/>
      <c r="G70" s="3"/>
    </row>
    <row r="71" spans="1:7" ht="30.75" hidden="1" customHeight="1" x14ac:dyDescent="0.3">
      <c r="A71" s="67"/>
      <c r="B71" s="39"/>
      <c r="C71" s="39"/>
      <c r="D71" s="44"/>
      <c r="E71" s="35"/>
      <c r="F71" s="3"/>
      <c r="G71" s="3"/>
    </row>
    <row r="72" spans="1:7" ht="30.75" hidden="1" customHeight="1" x14ac:dyDescent="0.3">
      <c r="A72" s="69"/>
      <c r="B72" s="53"/>
      <c r="C72" s="39"/>
      <c r="D72" s="44"/>
      <c r="E72" s="35"/>
      <c r="F72" s="3"/>
      <c r="G72" s="3"/>
    </row>
    <row r="73" spans="1:7" ht="30.75" hidden="1" customHeight="1" x14ac:dyDescent="0.3">
      <c r="A73" s="69"/>
      <c r="B73" s="53"/>
      <c r="C73" s="39"/>
      <c r="D73" s="44"/>
      <c r="E73" s="35"/>
      <c r="F73" s="108"/>
      <c r="G73" s="3"/>
    </row>
    <row r="74" spans="1:7" ht="30.75" hidden="1" customHeight="1" x14ac:dyDescent="0.3">
      <c r="A74" s="69"/>
      <c r="B74" s="53"/>
      <c r="C74" s="39"/>
      <c r="D74" s="44"/>
      <c r="E74" s="35"/>
      <c r="F74" s="3"/>
      <c r="G74" s="3"/>
    </row>
    <row r="75" spans="1:7" ht="30.75" hidden="1" customHeight="1" x14ac:dyDescent="0.3">
      <c r="A75" s="70"/>
      <c r="B75" s="52"/>
      <c r="C75" s="48"/>
      <c r="D75" s="43"/>
      <c r="E75" s="45"/>
      <c r="F75" s="3"/>
      <c r="G75" s="3"/>
    </row>
    <row r="76" spans="1:7" ht="30.75" hidden="1" customHeight="1" x14ac:dyDescent="0.3">
      <c r="A76" s="68"/>
      <c r="B76" s="42"/>
      <c r="C76" s="39"/>
      <c r="D76" s="49"/>
      <c r="E76" s="45"/>
      <c r="F76" s="3"/>
      <c r="G76" s="3"/>
    </row>
    <row r="77" spans="1:7" ht="30.75" hidden="1" customHeight="1" x14ac:dyDescent="0.3">
      <c r="A77" s="69"/>
      <c r="B77" s="53"/>
      <c r="C77" s="39"/>
      <c r="D77" s="44"/>
      <c r="E77" s="35"/>
      <c r="F77" s="3"/>
      <c r="G77" s="3"/>
    </row>
    <row r="78" spans="1:7" ht="30.75" hidden="1" customHeight="1" x14ac:dyDescent="0.3">
      <c r="A78" s="69"/>
      <c r="B78" s="53"/>
      <c r="C78" s="39"/>
      <c r="D78" s="44"/>
      <c r="E78" s="35"/>
      <c r="F78" s="3"/>
      <c r="G78" s="3"/>
    </row>
    <row r="79" spans="1:7" ht="30.75" hidden="1" customHeight="1" x14ac:dyDescent="0.3">
      <c r="A79" s="69"/>
      <c r="B79" s="53"/>
      <c r="C79" s="39"/>
      <c r="D79" s="44"/>
      <c r="E79" s="35"/>
      <c r="F79" s="3"/>
      <c r="G79" s="3"/>
    </row>
    <row r="80" spans="1:7" ht="30.75" hidden="1" customHeight="1" x14ac:dyDescent="0.3">
      <c r="A80" s="69"/>
      <c r="B80" s="53"/>
      <c r="C80" s="53"/>
      <c r="D80" s="40"/>
      <c r="E80" s="35"/>
      <c r="F80" s="3"/>
      <c r="G80" s="3"/>
    </row>
    <row r="81" spans="1:7" ht="30.75" hidden="1" customHeight="1" x14ac:dyDescent="0.3">
      <c r="A81" s="69"/>
      <c r="B81" s="53"/>
      <c r="C81" s="53"/>
      <c r="D81" s="44"/>
      <c r="E81" s="46"/>
      <c r="F81" s="3"/>
      <c r="G81" s="3"/>
    </row>
    <row r="82" spans="1:7" ht="30.75" hidden="1" customHeight="1" x14ac:dyDescent="0.3">
      <c r="A82" s="67"/>
      <c r="B82" s="39"/>
      <c r="C82" s="39"/>
      <c r="D82" s="44"/>
      <c r="E82" s="35"/>
      <c r="F82" s="3"/>
      <c r="G82" s="3"/>
    </row>
    <row r="83" spans="1:7" ht="30.75" hidden="1" customHeight="1" x14ac:dyDescent="0.3">
      <c r="A83" s="69"/>
      <c r="B83" s="53"/>
      <c r="C83" s="47"/>
      <c r="D83" s="44"/>
      <c r="E83" s="35"/>
      <c r="F83" s="3"/>
      <c r="G83" s="3"/>
    </row>
    <row r="84" spans="1:7" ht="30.75" hidden="1" customHeight="1" x14ac:dyDescent="0.3">
      <c r="A84" s="69"/>
      <c r="B84" s="53"/>
      <c r="C84" s="47"/>
      <c r="D84" s="44"/>
      <c r="E84" s="46"/>
      <c r="F84" s="3"/>
      <c r="G84" s="3"/>
    </row>
    <row r="85" spans="1:7" ht="30.75" hidden="1" customHeight="1" x14ac:dyDescent="0.3">
      <c r="A85" s="69"/>
      <c r="B85" s="53"/>
      <c r="C85" s="47"/>
      <c r="D85" s="44"/>
      <c r="E85" s="46"/>
      <c r="F85" s="3"/>
      <c r="G85" s="3"/>
    </row>
    <row r="86" spans="1:7" ht="30.75" hidden="1" customHeight="1" x14ac:dyDescent="0.3">
      <c r="A86" s="69"/>
      <c r="B86" s="53"/>
      <c r="C86" s="47"/>
      <c r="D86" s="44"/>
      <c r="E86" s="46"/>
      <c r="F86" s="3"/>
      <c r="G86" s="3"/>
    </row>
    <row r="87" spans="1:7" ht="30.75" hidden="1" customHeight="1" x14ac:dyDescent="0.3">
      <c r="A87" s="69"/>
      <c r="B87" s="53"/>
      <c r="C87" s="47"/>
      <c r="D87" s="44"/>
      <c r="E87" s="46"/>
      <c r="F87" s="3"/>
      <c r="G87" s="3"/>
    </row>
    <row r="88" spans="1:7" ht="30.75" hidden="1" customHeight="1" x14ac:dyDescent="0.3">
      <c r="A88" s="69"/>
      <c r="B88" s="53"/>
      <c r="C88" s="53"/>
      <c r="D88" s="44"/>
      <c r="E88" s="46"/>
      <c r="F88" s="3"/>
      <c r="G88" s="3"/>
    </row>
    <row r="89" spans="1:7" ht="30.75" hidden="1" customHeight="1" x14ac:dyDescent="0.3">
      <c r="A89" s="69"/>
      <c r="B89" s="53"/>
      <c r="C89" s="53"/>
      <c r="D89" s="44"/>
      <c r="E89" s="46"/>
      <c r="F89" s="3"/>
      <c r="G89" s="3"/>
    </row>
    <row r="90" spans="1:7" ht="30.75" hidden="1" customHeight="1" x14ac:dyDescent="0.3">
      <c r="A90" s="67"/>
      <c r="B90" s="39"/>
      <c r="C90" s="41"/>
      <c r="D90" s="44"/>
      <c r="E90" s="46"/>
      <c r="F90" s="3"/>
      <c r="G90" s="3"/>
    </row>
    <row r="91" spans="1:7" ht="30.75" hidden="1" customHeight="1" x14ac:dyDescent="0.3">
      <c r="A91" s="67"/>
      <c r="B91" s="39"/>
      <c r="C91" s="41"/>
      <c r="D91" s="44"/>
      <c r="E91" s="46"/>
      <c r="F91" s="3"/>
      <c r="G91" s="3"/>
    </row>
    <row r="92" spans="1:7" ht="30.75" hidden="1" customHeight="1" x14ac:dyDescent="0.3">
      <c r="A92" s="67"/>
      <c r="B92" s="39"/>
      <c r="C92" s="41"/>
      <c r="D92" s="44"/>
      <c r="E92" s="46"/>
      <c r="F92" s="3"/>
      <c r="G92" s="3"/>
    </row>
    <row r="93" spans="1:7" ht="30.75" hidden="1" customHeight="1" x14ac:dyDescent="0.3">
      <c r="A93" s="67"/>
      <c r="B93" s="39"/>
      <c r="C93" s="41"/>
      <c r="D93" s="44"/>
      <c r="E93" s="46"/>
      <c r="F93" s="3"/>
      <c r="G93" s="3"/>
    </row>
    <row r="94" spans="1:7" ht="30.75" hidden="1" customHeight="1" x14ac:dyDescent="0.3">
      <c r="A94" s="67"/>
      <c r="B94" s="39"/>
      <c r="C94" s="41"/>
      <c r="D94" s="44"/>
      <c r="E94" s="46"/>
      <c r="F94" s="3"/>
      <c r="G94" s="3"/>
    </row>
    <row r="95" spans="1:7" ht="30.75" hidden="1" customHeight="1" x14ac:dyDescent="0.3">
      <c r="A95" s="69"/>
      <c r="B95" s="53"/>
      <c r="C95" s="53"/>
      <c r="D95" s="44"/>
      <c r="E95" s="46"/>
      <c r="F95" s="3"/>
      <c r="G95" s="3"/>
    </row>
    <row r="96" spans="1:7" ht="30.75" hidden="1" customHeight="1" x14ac:dyDescent="0.3">
      <c r="A96" s="69"/>
      <c r="B96" s="53"/>
      <c r="C96" s="53"/>
      <c r="D96" s="44"/>
      <c r="E96" s="46"/>
      <c r="F96" s="3"/>
      <c r="G96" s="3"/>
    </row>
    <row r="97" spans="1:7" ht="30.75" hidden="1" customHeight="1" x14ac:dyDescent="0.3">
      <c r="A97" s="69"/>
      <c r="B97" s="53"/>
      <c r="C97" s="39"/>
      <c r="D97" s="44"/>
      <c r="E97" s="35"/>
      <c r="F97" s="3"/>
      <c r="G97" s="3"/>
    </row>
    <row r="98" spans="1:7" ht="30.75" hidden="1" customHeight="1" x14ac:dyDescent="0.3">
      <c r="A98" s="69"/>
      <c r="B98" s="53"/>
      <c r="C98" s="39"/>
      <c r="D98" s="44"/>
      <c r="E98" s="35"/>
      <c r="F98" s="3"/>
      <c r="G98" s="3"/>
    </row>
    <row r="99" spans="1:7" ht="30.75" hidden="1" customHeight="1" x14ac:dyDescent="0.3">
      <c r="A99" s="67"/>
      <c r="B99" s="39"/>
      <c r="C99" s="47"/>
      <c r="D99" s="40"/>
      <c r="E99" s="71"/>
      <c r="F99" s="3"/>
      <c r="G99" s="3"/>
    </row>
    <row r="100" spans="1:7" ht="30.75" hidden="1" customHeight="1" x14ac:dyDescent="0.3">
      <c r="A100" s="67"/>
      <c r="B100" s="39"/>
      <c r="C100" s="47"/>
      <c r="D100" s="40"/>
      <c r="E100" s="35"/>
      <c r="F100" s="3"/>
      <c r="G100" s="3"/>
    </row>
    <row r="101" spans="1:7" ht="30.75" hidden="1" customHeight="1" x14ac:dyDescent="0.3">
      <c r="A101" s="67"/>
      <c r="B101" s="39"/>
      <c r="C101" s="47"/>
      <c r="D101" s="40"/>
      <c r="E101" s="35"/>
      <c r="F101" s="3"/>
      <c r="G101" s="3"/>
    </row>
    <row r="102" spans="1:7" ht="30.75" hidden="1" customHeight="1" x14ac:dyDescent="0.3">
      <c r="A102" s="67"/>
      <c r="B102" s="39"/>
      <c r="C102" s="47"/>
      <c r="D102" s="40"/>
      <c r="E102" s="35"/>
      <c r="F102" s="3"/>
      <c r="G102" s="3"/>
    </row>
    <row r="103" spans="1:7" ht="30.75" hidden="1" customHeight="1" thickBot="1" x14ac:dyDescent="0.35">
      <c r="A103" s="146"/>
      <c r="B103" s="113"/>
      <c r="C103" s="114"/>
      <c r="D103" s="115"/>
      <c r="E103" s="147"/>
      <c r="F103" s="3"/>
      <c r="G103" s="3"/>
    </row>
    <row r="104" spans="1:7" ht="30.75" customHeight="1" thickBot="1" x14ac:dyDescent="0.35">
      <c r="A104" s="255" t="s">
        <v>7</v>
      </c>
      <c r="B104" s="256"/>
      <c r="C104" s="256"/>
      <c r="D104" s="256"/>
      <c r="E104" s="15">
        <f>E105+E106+E107</f>
        <v>-770360.8</v>
      </c>
      <c r="F104" s="3"/>
      <c r="G104" s="4"/>
    </row>
    <row r="105" spans="1:7" ht="30.75" customHeight="1" thickBot="1" x14ac:dyDescent="0.35">
      <c r="A105" s="274" t="s">
        <v>13</v>
      </c>
      <c r="B105" s="275"/>
      <c r="C105" s="275"/>
      <c r="D105" s="275"/>
      <c r="E105" s="226">
        <v>-770360.8</v>
      </c>
      <c r="F105" s="3"/>
      <c r="G105" s="3"/>
    </row>
    <row r="106" spans="1:7" ht="51.75" customHeight="1" x14ac:dyDescent="0.3">
      <c r="A106" s="284" t="s">
        <v>71</v>
      </c>
      <c r="B106" s="285"/>
      <c r="C106" s="285"/>
      <c r="D106" s="286"/>
      <c r="E106" s="34">
        <v>-100365</v>
      </c>
      <c r="F106" s="3"/>
      <c r="G106" s="3"/>
    </row>
    <row r="107" spans="1:7" ht="30.75" customHeight="1" thickBot="1" x14ac:dyDescent="0.35">
      <c r="A107" s="287"/>
      <c r="B107" s="288"/>
      <c r="C107" s="288"/>
      <c r="D107" s="289"/>
      <c r="E107" s="51">
        <v>100365</v>
      </c>
      <c r="F107" s="3"/>
      <c r="G107" s="3"/>
    </row>
    <row r="108" spans="1:7" ht="30.75" customHeight="1" thickBot="1" x14ac:dyDescent="0.35">
      <c r="A108" s="268" t="s">
        <v>8</v>
      </c>
      <c r="B108" s="269"/>
      <c r="C108" s="269"/>
      <c r="D108" s="270"/>
      <c r="E108" s="37">
        <f>E110+E109</f>
        <v>125765.2</v>
      </c>
      <c r="F108" s="3"/>
      <c r="G108" s="3"/>
    </row>
    <row r="109" spans="1:7" ht="30.75" customHeight="1" thickBot="1" x14ac:dyDescent="0.35">
      <c r="A109" s="271" t="s">
        <v>29</v>
      </c>
      <c r="B109" s="272"/>
      <c r="C109" s="272"/>
      <c r="D109" s="273"/>
      <c r="E109" s="156">
        <v>125765.2</v>
      </c>
      <c r="F109" s="3"/>
      <c r="G109" s="3"/>
    </row>
    <row r="110" spans="1:7" ht="30.75" hidden="1" customHeight="1" thickBot="1" x14ac:dyDescent="0.35">
      <c r="A110" s="276"/>
      <c r="B110" s="277"/>
      <c r="C110" s="277"/>
      <c r="D110" s="278"/>
      <c r="E110" s="54"/>
      <c r="F110" s="3"/>
      <c r="G110" s="3"/>
    </row>
    <row r="111" spans="1:7" ht="30.75" customHeight="1" thickBot="1" x14ac:dyDescent="0.35">
      <c r="A111" s="268" t="s">
        <v>11</v>
      </c>
      <c r="B111" s="269"/>
      <c r="C111" s="269"/>
      <c r="D111" s="270"/>
      <c r="E111" s="37" t="s">
        <v>12</v>
      </c>
      <c r="F111" s="3"/>
      <c r="G111" s="4"/>
    </row>
    <row r="112" spans="1:7" ht="30.75" customHeight="1" thickBot="1" x14ac:dyDescent="0.35">
      <c r="A112" s="266" t="s">
        <v>72</v>
      </c>
      <c r="B112" s="267"/>
      <c r="C112" s="267"/>
      <c r="D112" s="267"/>
      <c r="E112" s="38">
        <v>0</v>
      </c>
      <c r="F112" s="3">
        <f>961815.8-191455</f>
        <v>770360.8</v>
      </c>
      <c r="G112" s="4"/>
    </row>
    <row r="113" spans="1:7" ht="18.75" x14ac:dyDescent="0.3">
      <c r="A113" s="157"/>
      <c r="B113" s="158"/>
      <c r="C113" s="158"/>
      <c r="D113" s="158" t="s">
        <v>5</v>
      </c>
      <c r="E113" s="159">
        <f>E2</f>
        <v>520260</v>
      </c>
      <c r="F113" s="3"/>
      <c r="G113" s="3"/>
    </row>
    <row r="114" spans="1:7" ht="18.75" x14ac:dyDescent="0.3">
      <c r="A114" s="72"/>
      <c r="B114" s="3"/>
      <c r="C114" s="3"/>
      <c r="D114" s="3" t="s">
        <v>7</v>
      </c>
      <c r="E114" s="73">
        <f>E104</f>
        <v>-770360.8</v>
      </c>
      <c r="F114" s="3"/>
      <c r="G114" s="3"/>
    </row>
    <row r="115" spans="1:7" ht="18.75" x14ac:dyDescent="0.3">
      <c r="A115" s="72"/>
      <c r="B115" s="3"/>
      <c r="C115" s="3"/>
      <c r="D115" s="3" t="s">
        <v>9</v>
      </c>
      <c r="E115" s="73">
        <f>E32</f>
        <v>-375866</v>
      </c>
      <c r="F115" s="3"/>
      <c r="G115" s="3"/>
    </row>
    <row r="116" spans="1:7" ht="18.75" x14ac:dyDescent="0.3">
      <c r="A116" s="72"/>
      <c r="B116" s="3"/>
      <c r="C116" s="3"/>
      <c r="D116" s="3" t="s">
        <v>8</v>
      </c>
      <c r="E116" s="73">
        <f>E108</f>
        <v>125765.2</v>
      </c>
      <c r="F116" s="3"/>
      <c r="G116" s="3"/>
    </row>
    <row r="117" spans="1:7" ht="18.75" x14ac:dyDescent="0.3">
      <c r="A117" s="72"/>
      <c r="B117" s="3"/>
      <c r="C117" s="3"/>
      <c r="D117" s="74" t="s">
        <v>10</v>
      </c>
      <c r="E117" s="75">
        <f>E113+E114-E116-E115</f>
        <v>0</v>
      </c>
      <c r="F117" s="3"/>
      <c r="G117" s="3"/>
    </row>
    <row r="118" spans="1:7" ht="18.75" x14ac:dyDescent="0.3">
      <c r="A118" s="3"/>
      <c r="B118" s="3"/>
      <c r="C118" s="3"/>
      <c r="D118" s="74"/>
      <c r="E118" s="222"/>
      <c r="F118" s="3"/>
      <c r="G118" s="3"/>
    </row>
    <row r="119" spans="1:7" ht="7.9" customHeight="1" x14ac:dyDescent="0.3">
      <c r="A119" s="3"/>
      <c r="B119" s="3"/>
      <c r="C119" s="3"/>
      <c r="D119" s="74"/>
      <c r="E119" s="222"/>
      <c r="F119" s="3"/>
      <c r="G119" s="3"/>
    </row>
    <row r="120" spans="1:7" ht="18.75" hidden="1" x14ac:dyDescent="0.3">
      <c r="A120" s="3"/>
      <c r="B120" s="3"/>
      <c r="C120" s="3"/>
      <c r="D120" s="74"/>
      <c r="E120" s="222"/>
      <c r="F120" s="3"/>
      <c r="G120" s="3"/>
    </row>
    <row r="121" spans="1:7" s="3" customFormat="1" ht="18.75" hidden="1" x14ac:dyDescent="0.3">
      <c r="D121" s="74"/>
      <c r="E121" s="222"/>
      <c r="F121" s="223"/>
    </row>
    <row r="122" spans="1:7" s="3" customFormat="1" ht="18.75" hidden="1" x14ac:dyDescent="0.3"/>
    <row r="123" spans="1:7" s="3" customFormat="1" ht="31.5" x14ac:dyDescent="0.5">
      <c r="A123" s="2"/>
      <c r="B123" s="2"/>
      <c r="C123" s="2"/>
      <c r="D123" s="2"/>
      <c r="E123" s="2"/>
    </row>
    <row r="124" spans="1:7" s="3" customFormat="1" ht="18.75" x14ac:dyDescent="0.3">
      <c r="A124"/>
      <c r="B124"/>
      <c r="C124"/>
      <c r="D124"/>
      <c r="E124"/>
    </row>
    <row r="125" spans="1:7" s="3" customFormat="1" ht="18.75" x14ac:dyDescent="0.3">
      <c r="A125"/>
      <c r="B125"/>
      <c r="C125"/>
      <c r="D125"/>
      <c r="E125"/>
    </row>
    <row r="126" spans="1:7" s="3" customFormat="1" ht="18.75" x14ac:dyDescent="0.3">
      <c r="A126"/>
      <c r="B126"/>
      <c r="C126"/>
      <c r="D126"/>
      <c r="E126"/>
    </row>
    <row r="127" spans="1:7" s="3" customFormat="1" ht="18.75" x14ac:dyDescent="0.3">
      <c r="A127"/>
      <c r="B127"/>
      <c r="C127"/>
      <c r="D127"/>
      <c r="E127"/>
    </row>
    <row r="128" spans="1:7" ht="31.5" x14ac:dyDescent="0.5">
      <c r="F128" s="2"/>
      <c r="G128" s="2"/>
    </row>
  </sheetData>
  <mergeCells count="24">
    <mergeCell ref="F46:F49"/>
    <mergeCell ref="F14:I15"/>
    <mergeCell ref="A112:D112"/>
    <mergeCell ref="A108:D108"/>
    <mergeCell ref="A109:D109"/>
    <mergeCell ref="A105:D105"/>
    <mergeCell ref="A110:D110"/>
    <mergeCell ref="A111:D111"/>
    <mergeCell ref="A35:A36"/>
    <mergeCell ref="B35:B36"/>
    <mergeCell ref="C35:C36"/>
    <mergeCell ref="A46:A49"/>
    <mergeCell ref="B46:B49"/>
    <mergeCell ref="D46:D49"/>
    <mergeCell ref="A106:D107"/>
    <mergeCell ref="A2:D2"/>
    <mergeCell ref="A32:D32"/>
    <mergeCell ref="A14:A15"/>
    <mergeCell ref="A104:D104"/>
    <mergeCell ref="B14:B15"/>
    <mergeCell ref="D52:D53"/>
    <mergeCell ref="C54:C55"/>
    <mergeCell ref="B54:B55"/>
    <mergeCell ref="A54:A55"/>
  </mergeCells>
  <pageMargins left="0.70866141732283472" right="0.70866141732283472" top="0.74803149606299213" bottom="0.74803149606299213" header="0.31496062992125984" footer="0.31496062992125984"/>
  <pageSetup paperSize="9" scale="64" fitToHeight="2" orientation="landscape" r:id="rId1"/>
  <rowBreaks count="1" manualBreakCount="1">
    <brk id="4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8"/>
  <sheetViews>
    <sheetView view="pageBreakPreview" zoomScale="90" zoomScaleSheetLayoutView="90" workbookViewId="0">
      <selection activeCell="L33" sqref="L33"/>
    </sheetView>
  </sheetViews>
  <sheetFormatPr defaultRowHeight="15" x14ac:dyDescent="0.25"/>
  <cols>
    <col min="1" max="1" width="12.140625" customWidth="1"/>
    <col min="2" max="2" width="8.5703125" customWidth="1"/>
    <col min="3" max="3" width="12.42578125" customWidth="1"/>
    <col min="4" max="4" width="46.85546875" customWidth="1"/>
    <col min="5" max="5" width="21.140625" customWidth="1"/>
    <col min="6" max="6" width="17.42578125" customWidth="1"/>
    <col min="7" max="7" width="19.28515625" customWidth="1"/>
    <col min="8" max="8" width="16.85546875" customWidth="1"/>
    <col min="9" max="10" width="15.5703125" customWidth="1"/>
    <col min="12" max="12" width="14" bestFit="1" customWidth="1"/>
    <col min="14" max="14" width="12.85546875" bestFit="1" customWidth="1"/>
    <col min="15" max="15" width="10.140625" bestFit="1" customWidth="1"/>
  </cols>
  <sheetData>
    <row r="1" spans="1:10" ht="30" customHeight="1" thickBot="1" x14ac:dyDescent="0.3">
      <c r="A1" s="383"/>
      <c r="B1" s="384"/>
      <c r="C1" s="384"/>
      <c r="D1" s="384"/>
      <c r="E1" s="384"/>
      <c r="F1" s="384"/>
      <c r="G1" s="384"/>
      <c r="H1" s="384"/>
      <c r="I1" s="384"/>
      <c r="J1" s="385"/>
    </row>
    <row r="2" spans="1:10" ht="27" customHeight="1" thickBot="1" x14ac:dyDescent="0.3">
      <c r="A2" s="343"/>
      <c r="B2" s="344"/>
      <c r="C2" s="345"/>
      <c r="D2" s="16"/>
      <c r="E2" s="400" t="s">
        <v>15</v>
      </c>
      <c r="F2" s="386" t="s">
        <v>14</v>
      </c>
      <c r="G2" s="387"/>
      <c r="H2" s="387"/>
      <c r="I2" s="387"/>
      <c r="J2" s="388"/>
    </row>
    <row r="3" spans="1:10" ht="30" customHeight="1" thickBot="1" x14ac:dyDescent="0.3">
      <c r="A3" s="346"/>
      <c r="B3" s="347"/>
      <c r="C3" s="348"/>
      <c r="D3" s="17"/>
      <c r="E3" s="401"/>
      <c r="F3" s="18">
        <v>2025</v>
      </c>
      <c r="G3" s="19">
        <v>2026</v>
      </c>
      <c r="H3" s="19">
        <v>2027</v>
      </c>
      <c r="I3" s="20">
        <v>2028</v>
      </c>
      <c r="J3" s="20">
        <v>2029</v>
      </c>
    </row>
    <row r="4" spans="1:10" ht="26.1" customHeight="1" x14ac:dyDescent="0.25">
      <c r="A4" s="319" t="s">
        <v>26</v>
      </c>
      <c r="B4" s="320"/>
      <c r="C4" s="321"/>
      <c r="D4" s="317" t="s">
        <v>27</v>
      </c>
      <c r="E4" s="396">
        <f>F4+G4+H4+I4</f>
        <v>40000</v>
      </c>
      <c r="F4" s="396">
        <v>0</v>
      </c>
      <c r="G4" s="399">
        <v>40000</v>
      </c>
      <c r="H4" s="396">
        <v>0</v>
      </c>
      <c r="I4" s="397">
        <v>0</v>
      </c>
      <c r="J4" s="389"/>
    </row>
    <row r="5" spans="1:10" ht="26.1" customHeight="1" x14ac:dyDescent="0.25">
      <c r="A5" s="322"/>
      <c r="B5" s="323"/>
      <c r="C5" s="324"/>
      <c r="D5" s="318"/>
      <c r="E5" s="309"/>
      <c r="F5" s="309"/>
      <c r="G5" s="311"/>
      <c r="H5" s="309"/>
      <c r="I5" s="398"/>
      <c r="J5" s="389"/>
    </row>
    <row r="6" spans="1:10" ht="26.1" customHeight="1" thickBot="1" x14ac:dyDescent="0.3">
      <c r="A6" s="322"/>
      <c r="B6" s="323"/>
      <c r="C6" s="324"/>
      <c r="D6" s="318"/>
      <c r="E6" s="309"/>
      <c r="F6" s="309"/>
      <c r="G6" s="311"/>
      <c r="H6" s="309"/>
      <c r="I6" s="398"/>
      <c r="J6" s="389"/>
    </row>
    <row r="7" spans="1:10" ht="52.5" customHeight="1" thickBot="1" x14ac:dyDescent="0.3">
      <c r="A7" s="349" t="s">
        <v>26</v>
      </c>
      <c r="B7" s="350"/>
      <c r="C7" s="350"/>
      <c r="D7" s="227" t="s">
        <v>74</v>
      </c>
      <c r="E7" s="228">
        <f>F7+G7</f>
        <v>183000</v>
      </c>
      <c r="F7" s="229">
        <v>15000</v>
      </c>
      <c r="G7" s="229">
        <v>168000</v>
      </c>
      <c r="H7" s="230">
        <v>0</v>
      </c>
      <c r="I7" s="231">
        <v>0</v>
      </c>
      <c r="J7" s="232">
        <v>0</v>
      </c>
    </row>
    <row r="8" spans="1:10" ht="26.1" customHeight="1" x14ac:dyDescent="0.25">
      <c r="A8" s="322" t="s">
        <v>26</v>
      </c>
      <c r="B8" s="323"/>
      <c r="C8" s="324"/>
      <c r="D8" s="337" t="s">
        <v>75</v>
      </c>
      <c r="E8" s="309">
        <v>209000</v>
      </c>
      <c r="F8" s="311">
        <v>9000</v>
      </c>
      <c r="G8" s="311">
        <v>200000</v>
      </c>
      <c r="H8" s="307"/>
      <c r="I8" s="305"/>
      <c r="J8" s="313"/>
    </row>
    <row r="9" spans="1:10" ht="26.1" customHeight="1" x14ac:dyDescent="0.25">
      <c r="A9" s="322"/>
      <c r="B9" s="323"/>
      <c r="C9" s="324"/>
      <c r="D9" s="338"/>
      <c r="E9" s="309"/>
      <c r="F9" s="311"/>
      <c r="G9" s="311"/>
      <c r="H9" s="307"/>
      <c r="I9" s="305"/>
      <c r="J9" s="313"/>
    </row>
    <row r="10" spans="1:10" ht="26.1" customHeight="1" thickBot="1" x14ac:dyDescent="0.3">
      <c r="A10" s="325"/>
      <c r="B10" s="326"/>
      <c r="C10" s="327"/>
      <c r="D10" s="339"/>
      <c r="E10" s="310"/>
      <c r="F10" s="312"/>
      <c r="G10" s="312"/>
      <c r="H10" s="308"/>
      <c r="I10" s="306"/>
      <c r="J10" s="313"/>
    </row>
    <row r="11" spans="1:10" ht="26.1" hidden="1" customHeight="1" x14ac:dyDescent="0.55000000000000004">
      <c r="A11" s="331"/>
      <c r="B11" s="332"/>
      <c r="C11" s="332"/>
      <c r="D11" s="328"/>
      <c r="E11" s="21"/>
      <c r="F11" s="22"/>
      <c r="G11" s="22"/>
      <c r="H11" s="23"/>
      <c r="I11" s="24"/>
      <c r="J11" s="212"/>
    </row>
    <row r="12" spans="1:10" ht="26.1" hidden="1" customHeight="1" x14ac:dyDescent="0.55000000000000004">
      <c r="A12" s="333"/>
      <c r="B12" s="334"/>
      <c r="C12" s="334"/>
      <c r="D12" s="329"/>
      <c r="E12" s="25"/>
      <c r="F12" s="26"/>
      <c r="G12" s="26"/>
      <c r="H12" s="27"/>
      <c r="I12" s="28"/>
      <c r="J12" s="212"/>
    </row>
    <row r="13" spans="1:10" ht="26.1" hidden="1" customHeight="1" thickBot="1" x14ac:dyDescent="0.55000000000000004">
      <c r="A13" s="335"/>
      <c r="B13" s="336"/>
      <c r="C13" s="336"/>
      <c r="D13" s="330"/>
      <c r="E13" s="55"/>
      <c r="F13" s="56"/>
      <c r="G13" s="56"/>
      <c r="H13" s="56"/>
      <c r="I13" s="57"/>
      <c r="J13" s="212"/>
    </row>
    <row r="14" spans="1:10" ht="26.1" customHeight="1" x14ac:dyDescent="0.25">
      <c r="A14" s="293" t="s">
        <v>26</v>
      </c>
      <c r="B14" s="294"/>
      <c r="C14" s="295"/>
      <c r="D14" s="302" t="s">
        <v>28</v>
      </c>
      <c r="E14" s="393">
        <f>F14+G14+H14+I14</f>
        <v>22509</v>
      </c>
      <c r="F14" s="314">
        <v>11070</v>
      </c>
      <c r="G14" s="314">
        <v>5535</v>
      </c>
      <c r="H14" s="314">
        <v>2952</v>
      </c>
      <c r="I14" s="290">
        <v>2952</v>
      </c>
      <c r="J14" s="290">
        <f>2952</f>
        <v>2952</v>
      </c>
    </row>
    <row r="15" spans="1:10" ht="26.1" customHeight="1" x14ac:dyDescent="0.25">
      <c r="A15" s="296"/>
      <c r="B15" s="297"/>
      <c r="C15" s="298"/>
      <c r="D15" s="303"/>
      <c r="E15" s="394"/>
      <c r="F15" s="315"/>
      <c r="G15" s="315"/>
      <c r="H15" s="315"/>
      <c r="I15" s="291"/>
      <c r="J15" s="291"/>
    </row>
    <row r="16" spans="1:10" ht="26.1" customHeight="1" thickBot="1" x14ac:dyDescent="0.3">
      <c r="A16" s="299"/>
      <c r="B16" s="300"/>
      <c r="C16" s="301"/>
      <c r="D16" s="304"/>
      <c r="E16" s="395"/>
      <c r="F16" s="316"/>
      <c r="G16" s="316"/>
      <c r="H16" s="316"/>
      <c r="I16" s="292"/>
      <c r="J16" s="292"/>
    </row>
    <row r="17" spans="1:20" ht="60.75" customHeight="1" thickBot="1" x14ac:dyDescent="0.3">
      <c r="A17" s="340" t="s">
        <v>26</v>
      </c>
      <c r="B17" s="341"/>
      <c r="C17" s="342"/>
      <c r="D17" s="205" t="s">
        <v>76</v>
      </c>
      <c r="E17" s="203">
        <v>526000</v>
      </c>
      <c r="F17" s="204">
        <v>0</v>
      </c>
      <c r="G17" s="204">
        <v>526000</v>
      </c>
      <c r="H17" s="204"/>
      <c r="I17" s="206"/>
      <c r="J17" s="207"/>
      <c r="L17" s="224"/>
    </row>
    <row r="18" spans="1:20" ht="36" customHeight="1" thickBot="1" x14ac:dyDescent="0.3">
      <c r="A18" s="293" t="s">
        <v>26</v>
      </c>
      <c r="B18" s="294"/>
      <c r="C18" s="295"/>
      <c r="D18" s="208" t="s">
        <v>53</v>
      </c>
      <c r="E18" s="202">
        <v>160000</v>
      </c>
      <c r="F18" s="201">
        <v>0</v>
      </c>
      <c r="G18" s="201">
        <v>160000</v>
      </c>
      <c r="H18" s="209">
        <v>0</v>
      </c>
      <c r="I18" s="210">
        <v>0</v>
      </c>
      <c r="J18" s="211">
        <v>0</v>
      </c>
    </row>
    <row r="19" spans="1:20" ht="30" hidden="1" customHeight="1" thickBot="1" x14ac:dyDescent="0.3">
      <c r="A19" s="353"/>
      <c r="B19" s="354"/>
      <c r="C19" s="354"/>
      <c r="D19" s="190"/>
      <c r="E19" s="191"/>
      <c r="F19" s="192"/>
      <c r="G19" s="192"/>
      <c r="H19" s="193"/>
      <c r="I19" s="194"/>
      <c r="J19" s="195"/>
    </row>
    <row r="20" spans="1:20" ht="33.75" hidden="1" customHeight="1" thickBot="1" x14ac:dyDescent="0.3">
      <c r="A20" s="371" t="s">
        <v>16</v>
      </c>
      <c r="B20" s="372"/>
      <c r="C20" s="373"/>
      <c r="D20" s="102"/>
      <c r="E20" s="103"/>
      <c r="F20" s="104"/>
      <c r="G20" s="104"/>
      <c r="H20" s="105"/>
      <c r="I20" s="162"/>
      <c r="J20" s="213"/>
    </row>
    <row r="21" spans="1:20" ht="51.75" hidden="1" customHeight="1" x14ac:dyDescent="0.25">
      <c r="A21" s="120" t="s">
        <v>16</v>
      </c>
      <c r="B21" s="121"/>
      <c r="C21" s="122"/>
      <c r="D21" s="85"/>
      <c r="E21" s="86"/>
      <c r="F21" s="87"/>
      <c r="G21" s="87"/>
      <c r="H21" s="92"/>
      <c r="I21" s="163"/>
      <c r="J21" s="214"/>
      <c r="T21" t="s">
        <v>20</v>
      </c>
    </row>
    <row r="22" spans="1:20" ht="51.75" hidden="1" customHeight="1" thickBot="1" x14ac:dyDescent="0.3">
      <c r="A22" s="325"/>
      <c r="B22" s="326"/>
      <c r="C22" s="327"/>
      <c r="D22" s="88"/>
      <c r="E22" s="89"/>
      <c r="F22" s="90"/>
      <c r="G22" s="90"/>
      <c r="H22" s="91"/>
      <c r="I22" s="164"/>
      <c r="J22" s="214"/>
    </row>
    <row r="23" spans="1:20" ht="51" hidden="1" customHeight="1" x14ac:dyDescent="0.25">
      <c r="A23" s="357" t="s">
        <v>16</v>
      </c>
      <c r="B23" s="358"/>
      <c r="C23" s="359"/>
      <c r="D23" s="93"/>
      <c r="E23" s="94"/>
      <c r="F23" s="95"/>
      <c r="G23" s="101"/>
      <c r="H23" s="101"/>
      <c r="I23" s="165"/>
      <c r="J23" s="213"/>
    </row>
    <row r="24" spans="1:20" ht="51.75" hidden="1" customHeight="1" thickBot="1" x14ac:dyDescent="0.3">
      <c r="A24" s="360"/>
      <c r="B24" s="361"/>
      <c r="C24" s="362"/>
      <c r="D24" s="97"/>
      <c r="E24" s="98"/>
      <c r="F24" s="99"/>
      <c r="G24" s="99"/>
      <c r="H24" s="100"/>
      <c r="I24" s="166"/>
      <c r="J24" s="213"/>
    </row>
    <row r="25" spans="1:20" ht="50.25" hidden="1" customHeight="1" x14ac:dyDescent="0.25">
      <c r="A25" s="319" t="s">
        <v>16</v>
      </c>
      <c r="B25" s="320"/>
      <c r="C25" s="321"/>
      <c r="D25" s="85"/>
      <c r="E25" s="86"/>
      <c r="F25" s="87"/>
      <c r="G25" s="87"/>
      <c r="H25" s="92"/>
      <c r="I25" s="163"/>
      <c r="J25" s="214"/>
    </row>
    <row r="26" spans="1:20" ht="46.5" hidden="1" customHeight="1" thickBot="1" x14ac:dyDescent="0.3">
      <c r="A26" s="325"/>
      <c r="B26" s="326"/>
      <c r="C26" s="327"/>
      <c r="D26" s="88"/>
      <c r="E26" s="89"/>
      <c r="F26" s="90"/>
      <c r="G26" s="90"/>
      <c r="H26" s="91"/>
      <c r="I26" s="164"/>
      <c r="J26" s="214"/>
    </row>
    <row r="27" spans="1:20" ht="48.75" hidden="1" customHeight="1" x14ac:dyDescent="0.25">
      <c r="A27" s="357" t="s">
        <v>16</v>
      </c>
      <c r="B27" s="358"/>
      <c r="C27" s="359"/>
      <c r="D27" s="93"/>
      <c r="E27" s="94"/>
      <c r="F27" s="95"/>
      <c r="G27" s="95"/>
      <c r="H27" s="96"/>
      <c r="I27" s="167"/>
      <c r="J27" s="214"/>
    </row>
    <row r="28" spans="1:20" ht="52.5" hidden="1" customHeight="1" thickBot="1" x14ac:dyDescent="0.3">
      <c r="A28" s="360"/>
      <c r="B28" s="361"/>
      <c r="C28" s="362"/>
      <c r="D28" s="97"/>
      <c r="E28" s="98"/>
      <c r="F28" s="99"/>
      <c r="G28" s="99"/>
      <c r="H28" s="100"/>
      <c r="I28" s="166"/>
      <c r="J28" s="214"/>
    </row>
    <row r="29" spans="1:20" ht="33.75" hidden="1" customHeight="1" x14ac:dyDescent="0.25">
      <c r="A29" s="366" t="s">
        <v>16</v>
      </c>
      <c r="B29" s="367"/>
      <c r="C29" s="368"/>
      <c r="D29" s="81"/>
      <c r="E29" s="82"/>
      <c r="F29" s="83"/>
      <c r="G29" s="83"/>
      <c r="H29" s="84"/>
      <c r="I29" s="168"/>
      <c r="J29" s="214"/>
    </row>
    <row r="30" spans="1:20" ht="30" hidden="1" customHeight="1" thickBot="1" x14ac:dyDescent="0.55000000000000004">
      <c r="A30" s="363" t="s">
        <v>16</v>
      </c>
      <c r="B30" s="364"/>
      <c r="C30" s="365"/>
      <c r="D30" s="76"/>
      <c r="E30" s="179"/>
      <c r="F30" s="77"/>
      <c r="G30" s="77"/>
      <c r="H30" s="78"/>
      <c r="I30" s="169"/>
      <c r="J30" s="215"/>
    </row>
    <row r="31" spans="1:20" ht="30" customHeight="1" x14ac:dyDescent="0.25">
      <c r="A31" s="369" t="s">
        <v>17</v>
      </c>
      <c r="B31" s="370"/>
      <c r="C31" s="370"/>
      <c r="D31" s="390" t="s">
        <v>25</v>
      </c>
      <c r="E31" s="233">
        <v>33000000</v>
      </c>
      <c r="F31" s="234">
        <v>14500689.449999999</v>
      </c>
      <c r="G31" s="234">
        <v>18499310.550000001</v>
      </c>
      <c r="H31" s="235"/>
      <c r="I31" s="236"/>
      <c r="J31" s="237"/>
      <c r="L31" s="1"/>
    </row>
    <row r="32" spans="1:20" ht="30" customHeight="1" x14ac:dyDescent="0.25">
      <c r="A32" s="355" t="s">
        <v>18</v>
      </c>
      <c r="B32" s="356"/>
      <c r="C32" s="356"/>
      <c r="D32" s="391"/>
      <c r="E32" s="238">
        <f>F32+G32+H32+I32+J32</f>
        <v>-772800</v>
      </c>
      <c r="F32" s="239"/>
      <c r="G32" s="239">
        <v>-772800</v>
      </c>
      <c r="H32" s="240"/>
      <c r="I32" s="241"/>
      <c r="J32" s="242"/>
    </row>
    <row r="33" spans="1:15" ht="30" customHeight="1" thickBot="1" x14ac:dyDescent="0.55000000000000004">
      <c r="A33" s="351" t="s">
        <v>19</v>
      </c>
      <c r="B33" s="352"/>
      <c r="C33" s="352"/>
      <c r="D33" s="392"/>
      <c r="E33" s="243">
        <f>F33+G33+H33+I33+J33</f>
        <v>32227200</v>
      </c>
      <c r="F33" s="244">
        <v>14500689.449999999</v>
      </c>
      <c r="G33" s="244">
        <f>G31+G32</f>
        <v>17726510.550000001</v>
      </c>
      <c r="H33" s="245"/>
      <c r="I33" s="246">
        <f>I31+I32</f>
        <v>0</v>
      </c>
      <c r="J33" s="247"/>
    </row>
    <row r="34" spans="1:15" ht="30" customHeight="1" x14ac:dyDescent="0.25">
      <c r="A34" s="411" t="s">
        <v>17</v>
      </c>
      <c r="B34" s="412"/>
      <c r="C34" s="412"/>
      <c r="D34" s="413" t="s">
        <v>59</v>
      </c>
      <c r="E34" s="125">
        <v>103450</v>
      </c>
      <c r="F34" s="126">
        <v>42550</v>
      </c>
      <c r="G34" s="126">
        <v>35000</v>
      </c>
      <c r="H34" s="126"/>
      <c r="I34" s="173"/>
      <c r="J34" s="127"/>
    </row>
    <row r="35" spans="1:15" ht="30" customHeight="1" x14ac:dyDescent="0.25">
      <c r="A35" s="416" t="s">
        <v>18</v>
      </c>
      <c r="B35" s="417"/>
      <c r="C35" s="417"/>
      <c r="D35" s="414"/>
      <c r="E35" s="128">
        <f>F35+G35+I35+H35+J35</f>
        <v>2915</v>
      </c>
      <c r="F35" s="129">
        <v>2915</v>
      </c>
      <c r="G35" s="129">
        <v>0</v>
      </c>
      <c r="H35" s="129"/>
      <c r="I35" s="174"/>
      <c r="J35" s="183"/>
      <c r="N35" s="1"/>
    </row>
    <row r="36" spans="1:15" ht="30.75" customHeight="1" thickBot="1" x14ac:dyDescent="0.3">
      <c r="A36" s="418" t="s">
        <v>19</v>
      </c>
      <c r="B36" s="419"/>
      <c r="C36" s="419"/>
      <c r="D36" s="415"/>
      <c r="E36" s="130">
        <f>E34+E35</f>
        <v>106365</v>
      </c>
      <c r="F36" s="131">
        <f>F34+F35</f>
        <v>45465</v>
      </c>
      <c r="G36" s="131">
        <f>G34+G35</f>
        <v>35000</v>
      </c>
      <c r="H36" s="131"/>
      <c r="I36" s="175"/>
      <c r="J36" s="184"/>
    </row>
    <row r="37" spans="1:15" ht="31.5" x14ac:dyDescent="0.5">
      <c r="A37" s="402" t="s">
        <v>17</v>
      </c>
      <c r="B37" s="403"/>
      <c r="C37" s="403"/>
      <c r="D37" s="404" t="s">
        <v>60</v>
      </c>
      <c r="E37" s="180">
        <v>429000</v>
      </c>
      <c r="F37" s="181">
        <v>413677.01</v>
      </c>
      <c r="G37" s="181">
        <v>0</v>
      </c>
      <c r="H37" s="181"/>
      <c r="I37" s="182"/>
      <c r="J37" s="216"/>
    </row>
    <row r="38" spans="1:15" ht="31.5" x14ac:dyDescent="0.5">
      <c r="A38" s="407" t="s">
        <v>18</v>
      </c>
      <c r="B38" s="408"/>
      <c r="C38" s="408"/>
      <c r="D38" s="405"/>
      <c r="E38" s="59">
        <f>F38+G38</f>
        <v>-2915</v>
      </c>
      <c r="F38" s="58">
        <v>-2915</v>
      </c>
      <c r="G38" s="58">
        <v>0</v>
      </c>
      <c r="H38" s="58"/>
      <c r="I38" s="171"/>
      <c r="J38" s="217"/>
    </row>
    <row r="39" spans="1:15" ht="39.75" customHeight="1" thickBot="1" x14ac:dyDescent="0.3">
      <c r="A39" s="409" t="s">
        <v>19</v>
      </c>
      <c r="B39" s="410"/>
      <c r="C39" s="410"/>
      <c r="D39" s="406"/>
      <c r="E39" s="218">
        <f>E37+E38</f>
        <v>426085</v>
      </c>
      <c r="F39" s="80">
        <f>F37+F38</f>
        <v>410762.01</v>
      </c>
      <c r="G39" s="80">
        <v>0</v>
      </c>
      <c r="H39" s="80"/>
      <c r="I39" s="172"/>
      <c r="J39" s="219"/>
    </row>
    <row r="40" spans="1:15" ht="30" hidden="1" customHeight="1" x14ac:dyDescent="0.25">
      <c r="A40" s="374" t="s">
        <v>17</v>
      </c>
      <c r="B40" s="375"/>
      <c r="C40" s="375"/>
      <c r="D40" s="376"/>
      <c r="E40" s="132"/>
      <c r="F40" s="133"/>
      <c r="G40" s="133"/>
      <c r="H40" s="134"/>
      <c r="I40" s="176"/>
      <c r="J40" s="127"/>
    </row>
    <row r="41" spans="1:15" ht="30" hidden="1" customHeight="1" x14ac:dyDescent="0.25">
      <c r="A41" s="379" t="s">
        <v>18</v>
      </c>
      <c r="B41" s="380"/>
      <c r="C41" s="380"/>
      <c r="D41" s="377"/>
      <c r="E41" s="135"/>
      <c r="F41" s="136"/>
      <c r="G41" s="124"/>
      <c r="H41" s="137"/>
      <c r="I41" s="177"/>
      <c r="J41" s="183"/>
      <c r="O41" s="1"/>
    </row>
    <row r="42" spans="1:15" ht="30" hidden="1" customHeight="1" thickBot="1" x14ac:dyDescent="0.3">
      <c r="A42" s="381" t="s">
        <v>19</v>
      </c>
      <c r="B42" s="382"/>
      <c r="C42" s="382"/>
      <c r="D42" s="378"/>
      <c r="E42" s="138"/>
      <c r="F42" s="139"/>
      <c r="G42" s="139"/>
      <c r="H42" s="140"/>
      <c r="I42" s="178"/>
      <c r="J42" s="184"/>
    </row>
    <row r="43" spans="1:15" ht="30" hidden="1" customHeight="1" x14ac:dyDescent="0.25">
      <c r="A43" s="423" t="s">
        <v>17</v>
      </c>
      <c r="B43" s="424"/>
      <c r="C43" s="424"/>
      <c r="D43" s="425"/>
      <c r="E43" s="141"/>
      <c r="F43" s="79"/>
      <c r="G43" s="79"/>
      <c r="H43" s="79"/>
      <c r="I43" s="170"/>
      <c r="J43" s="185"/>
    </row>
    <row r="44" spans="1:15" ht="30" hidden="1" customHeight="1" x14ac:dyDescent="0.25">
      <c r="A44" s="407" t="s">
        <v>18</v>
      </c>
      <c r="B44" s="408"/>
      <c r="C44" s="408"/>
      <c r="D44" s="405"/>
      <c r="E44" s="142"/>
      <c r="F44" s="58"/>
      <c r="G44" s="123"/>
      <c r="H44" s="58"/>
      <c r="I44" s="171"/>
      <c r="J44" s="186"/>
    </row>
    <row r="45" spans="1:15" ht="30" hidden="1" customHeight="1" thickBot="1" x14ac:dyDescent="0.3">
      <c r="A45" s="409" t="s">
        <v>19</v>
      </c>
      <c r="B45" s="410"/>
      <c r="C45" s="410"/>
      <c r="D45" s="406"/>
      <c r="E45" s="143"/>
      <c r="F45" s="80"/>
      <c r="G45" s="80"/>
      <c r="H45" s="80"/>
      <c r="I45" s="172"/>
      <c r="J45" s="187"/>
    </row>
    <row r="46" spans="1:15" ht="30" customHeight="1" x14ac:dyDescent="0.5">
      <c r="A46" s="420" t="s">
        <v>17</v>
      </c>
      <c r="B46" s="421"/>
      <c r="C46" s="421"/>
      <c r="D46" s="422" t="s">
        <v>79</v>
      </c>
      <c r="E46" s="248">
        <v>4551</v>
      </c>
      <c r="F46" s="249">
        <v>4551</v>
      </c>
      <c r="G46" s="249">
        <v>0</v>
      </c>
      <c r="H46" s="249"/>
      <c r="I46" s="250"/>
      <c r="J46" s="251"/>
    </row>
    <row r="47" spans="1:15" ht="30" customHeight="1" x14ac:dyDescent="0.5">
      <c r="A47" s="416" t="s">
        <v>18</v>
      </c>
      <c r="B47" s="417"/>
      <c r="C47" s="417"/>
      <c r="D47" s="414"/>
      <c r="E47" s="128">
        <f>F47+G47</f>
        <v>270000</v>
      </c>
      <c r="F47" s="129">
        <v>-4551</v>
      </c>
      <c r="G47" s="129">
        <v>274551</v>
      </c>
      <c r="H47" s="129"/>
      <c r="I47" s="174"/>
      <c r="J47" s="252"/>
    </row>
    <row r="48" spans="1:15" ht="30" customHeight="1" thickBot="1" x14ac:dyDescent="0.3">
      <c r="A48" s="418" t="s">
        <v>19</v>
      </c>
      <c r="B48" s="419"/>
      <c r="C48" s="419"/>
      <c r="D48" s="415"/>
      <c r="E48" s="253">
        <f>E46+E47</f>
        <v>274551</v>
      </c>
      <c r="F48" s="131">
        <f>F46+F47</f>
        <v>0</v>
      </c>
      <c r="G48" s="131">
        <f>G47+G46</f>
        <v>274551</v>
      </c>
      <c r="H48" s="131"/>
      <c r="I48" s="175"/>
      <c r="J48" s="254"/>
    </row>
  </sheetData>
  <mergeCells count="67">
    <mergeCell ref="A46:C46"/>
    <mergeCell ref="D46:D48"/>
    <mergeCell ref="A47:C47"/>
    <mergeCell ref="A48:C48"/>
    <mergeCell ref="A43:C43"/>
    <mergeCell ref="D43:D45"/>
    <mergeCell ref="A44:C44"/>
    <mergeCell ref="A45:C45"/>
    <mergeCell ref="A37:C37"/>
    <mergeCell ref="D37:D39"/>
    <mergeCell ref="A38:C38"/>
    <mergeCell ref="A39:C39"/>
    <mergeCell ref="A34:C34"/>
    <mergeCell ref="D34:D36"/>
    <mergeCell ref="A35:C35"/>
    <mergeCell ref="A36:C36"/>
    <mergeCell ref="A40:C40"/>
    <mergeCell ref="D40:D42"/>
    <mergeCell ref="A41:C41"/>
    <mergeCell ref="A42:C42"/>
    <mergeCell ref="A1:J1"/>
    <mergeCell ref="F2:J2"/>
    <mergeCell ref="J4:J6"/>
    <mergeCell ref="F14:F16"/>
    <mergeCell ref="D31:D33"/>
    <mergeCell ref="E14:E16"/>
    <mergeCell ref="H4:H6"/>
    <mergeCell ref="I4:I6"/>
    <mergeCell ref="E4:E6"/>
    <mergeCell ref="F4:F6"/>
    <mergeCell ref="G4:G6"/>
    <mergeCell ref="E2:E3"/>
    <mergeCell ref="A2:C3"/>
    <mergeCell ref="A7:C7"/>
    <mergeCell ref="A33:C33"/>
    <mergeCell ref="A19:C19"/>
    <mergeCell ref="A22:C22"/>
    <mergeCell ref="A32:C32"/>
    <mergeCell ref="A27:C28"/>
    <mergeCell ref="A23:C24"/>
    <mergeCell ref="A25:C26"/>
    <mergeCell ref="A30:C30"/>
    <mergeCell ref="A29:C29"/>
    <mergeCell ref="A31:C31"/>
    <mergeCell ref="A20:C20"/>
    <mergeCell ref="D4:D6"/>
    <mergeCell ref="A4:C6"/>
    <mergeCell ref="A18:C18"/>
    <mergeCell ref="A8:C10"/>
    <mergeCell ref="D11:D13"/>
    <mergeCell ref="A11:C11"/>
    <mergeCell ref="A12:C12"/>
    <mergeCell ref="A13:C13"/>
    <mergeCell ref="D8:D10"/>
    <mergeCell ref="A17:C17"/>
    <mergeCell ref="J14:J16"/>
    <mergeCell ref="A14:C16"/>
    <mergeCell ref="D14:D16"/>
    <mergeCell ref="I14:I16"/>
    <mergeCell ref="I8:I10"/>
    <mergeCell ref="H8:H10"/>
    <mergeCell ref="E8:E10"/>
    <mergeCell ref="F8:F10"/>
    <mergeCell ref="G8:G10"/>
    <mergeCell ref="J8:J10"/>
    <mergeCell ref="H14:H16"/>
    <mergeCell ref="G14:G16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ZMIANY DO BUDŻETU </vt:lpstr>
      <vt:lpstr>ZMIANY DO WPF  </vt:lpstr>
      <vt:lpstr>'ZMIANY DO BUDŻETU '!Obszar_wydruku</vt:lpstr>
      <vt:lpstr>'ZMIANY DO WPF 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2025-10-24T11:38:39Z</dcterms:modified>
</cp:coreProperties>
</file>